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5506" windowWidth="14760" windowHeight="9240" activeTab="0"/>
  </bookViews>
  <sheets>
    <sheet name="sumr'y" sheetId="1" r:id="rId1"/>
    <sheet name="up-down" sheetId="2" r:id="rId2"/>
    <sheet name="Normal" sheetId="3" r:id="rId3"/>
    <sheet name="Skew" sheetId="4" r:id="rId4"/>
  </sheets>
  <definedNames>
    <definedName name="_xlnm.Print_Area" localSheetId="2">'Normal'!$A$3:$K$39</definedName>
    <definedName name="_xlnm.Print_Area" localSheetId="3">'Skew'!$A$3:$K$39</definedName>
    <definedName name="_xlnm.Print_Area" localSheetId="1">'up-down'!$A$3:$K$26</definedName>
  </definedNames>
  <calcPr fullCalcOnLoad="1"/>
</workbook>
</file>

<file path=xl/sharedStrings.xml><?xml version="1.0" encoding="utf-8"?>
<sst xmlns="http://schemas.openxmlformats.org/spreadsheetml/2006/main" count="157" uniqueCount="57">
  <si>
    <t>Quantity</t>
  </si>
  <si>
    <t>Ramp Rate</t>
  </si>
  <si>
    <t>DC</t>
  </si>
  <si>
    <t>2 T/s (cycle 1)</t>
  </si>
  <si>
    <t>2 T/s (cycle 2)</t>
  </si>
  <si>
    <t>2 T/s (avg.)</t>
  </si>
  <si>
    <t>Normal Quad
(units)</t>
  </si>
  <si>
    <t>Normal Sextupole
(units)</t>
  </si>
  <si>
    <t>Normal Octupole
(units)</t>
  </si>
  <si>
    <t>Normal Decapole
(units)</t>
  </si>
  <si>
    <t>Normal
12-pole
(units)</t>
  </si>
  <si>
    <t>Normal
14-pole
(units)</t>
  </si>
  <si>
    <t>600A
(Dn–Up)</t>
  </si>
  <si>
    <t>6000A
(Dn–Up)</t>
  </si>
  <si>
    <t>6000A
(Up)</t>
  </si>
  <si>
    <t>6000A
(Dn)</t>
  </si>
  <si>
    <t>DC data are centered and rotated;  AC data are rotated, but not centered.</t>
  </si>
  <si>
    <t>Dipole
Transfer
Function
(T/kA)</t>
  </si>
  <si>
    <t>Skew Sextupole
(units)</t>
  </si>
  <si>
    <t>Skew Octupole
(units)</t>
  </si>
  <si>
    <t>Skew Decapole
(units)</t>
  </si>
  <si>
    <t>Skew
12-pole
(units)</t>
  </si>
  <si>
    <t>Skew
14-pole
(units)</t>
  </si>
  <si>
    <t>Skew Quad
(units)</t>
  </si>
  <si>
    <t>600A*
(Up)</t>
  </si>
  <si>
    <t>600A*
(Dn)</t>
  </si>
  <si>
    <t>* Absolute values at 600A may have systematic shifts due to errors in assigning the initial values.</t>
  </si>
  <si>
    <t>DC (Runs 71/74) and 2 T/s (Run 211) Normal Harmonics in GSI001</t>
  </si>
  <si>
    <t>DC (Runs 71/74) and 2 T/s (Run 211) Skew Harmonics in GSI001</t>
  </si>
  <si>
    <t xml:space="preserve">  Accuracy of higher harmonics is limited in the AC measurements due to only 16 windings.</t>
  </si>
  <si>
    <t>1200A
(Up)</t>
  </si>
  <si>
    <t>1200A
(Dn)</t>
  </si>
  <si>
    <t>1200A
(Dn–Up)</t>
  </si>
  <si>
    <t>1200 A (Up)</t>
  </si>
  <si>
    <t>1200 A (Dn)</t>
  </si>
  <si>
    <r>
      <t>All harmonics are in "units" of 10</t>
    </r>
    <r>
      <rPr>
        <vertAlign val="superscript"/>
        <sz val="10"/>
        <rFont val="Arial"/>
        <family val="2"/>
      </rPr>
      <t>–4</t>
    </r>
    <r>
      <rPr>
        <sz val="10"/>
        <rFont val="Arial"/>
        <family val="2"/>
      </rPr>
      <t xml:space="preserve"> at a reference radius of 25 mm.</t>
    </r>
  </si>
  <si>
    <t>mean B</t>
  </si>
  <si>
    <t>All harmonics are in "units" of 10–4 at a reference radius of 25 mm.</t>
  </si>
  <si>
    <t>Normal 14-pole (units)</t>
  </si>
  <si>
    <t>Dipole Transfer Function (T/kA)</t>
  </si>
  <si>
    <t>Normal Sextupole (units)</t>
  </si>
  <si>
    <t>Normal Decapole (units)</t>
  </si>
  <si>
    <t>App 27-8(1): BNL Measured field harmonics</t>
  </si>
  <si>
    <t xml:space="preserve">Summary of harmonics from superconductor magnetization </t>
  </si>
  <si>
    <t>Units</t>
  </si>
  <si>
    <t>Current A</t>
  </si>
  <si>
    <t>Field T</t>
  </si>
  <si>
    <t>2T/s</t>
  </si>
  <si>
    <t>Sextupole</t>
  </si>
  <si>
    <t>Decapole</t>
  </si>
  <si>
    <t>Normal harmonics  Note ('up - down')/2</t>
  </si>
  <si>
    <t>600A
(up-down) /2</t>
  </si>
  <si>
    <t>1200A
(up-down) /2</t>
  </si>
  <si>
    <t>6000A
(up-down) /2</t>
  </si>
  <si>
    <t>Dipole Transfer Function (units</t>
  </si>
  <si>
    <t>Dipole</t>
  </si>
  <si>
    <t>14 pole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</si>
</sst>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"/>
    <numFmt numFmtId="174" formatCode="0.0000"/>
  </numFmts>
  <fonts count="10">
    <font>
      <sz val="9"/>
      <name val="Tahoma"/>
      <family val="0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u val="single"/>
      <sz val="9"/>
      <color indexed="12"/>
      <name val="Tahoma"/>
      <family val="0"/>
    </font>
    <font>
      <u val="single"/>
      <sz val="9"/>
      <color indexed="36"/>
      <name val="Tahoma"/>
      <family val="0"/>
    </font>
    <font>
      <sz val="10"/>
      <name val="Verdana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174" fontId="3" fillId="0" borderId="11" xfId="0" applyNumberFormat="1" applyFont="1" applyBorder="1" applyAlignment="1">
      <alignment horizontal="center" vertical="center"/>
    </xf>
    <xf numFmtId="174" fontId="1" fillId="0" borderId="12" xfId="0" applyNumberFormat="1" applyFont="1" applyBorder="1" applyAlignment="1">
      <alignment horizontal="center" vertical="center"/>
    </xf>
    <xf numFmtId="174" fontId="1" fillId="0" borderId="13" xfId="0" applyNumberFormat="1" applyFont="1" applyBorder="1" applyAlignment="1">
      <alignment horizontal="center" vertical="center"/>
    </xf>
    <xf numFmtId="174" fontId="5" fillId="0" borderId="14" xfId="0" applyNumberFormat="1" applyFont="1" applyBorder="1" applyAlignment="1">
      <alignment horizontal="center" vertical="center"/>
    </xf>
    <xf numFmtId="174" fontId="5" fillId="0" borderId="15" xfId="0" applyNumberFormat="1" applyFont="1" applyBorder="1" applyAlignment="1">
      <alignment horizontal="center" vertical="center"/>
    </xf>
    <xf numFmtId="174" fontId="2" fillId="0" borderId="16" xfId="0" applyNumberFormat="1" applyFont="1" applyBorder="1" applyAlignment="1">
      <alignment horizontal="center" vertical="center"/>
    </xf>
    <xf numFmtId="174" fontId="2" fillId="0" borderId="17" xfId="0" applyNumberFormat="1" applyFont="1" applyBorder="1" applyAlignment="1">
      <alignment horizontal="center" vertical="center"/>
    </xf>
    <xf numFmtId="174" fontId="3" fillId="0" borderId="18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4" fontId="3" fillId="0" borderId="22" xfId="0" applyNumberFormat="1" applyFont="1" applyBorder="1" applyAlignment="1">
      <alignment horizontal="center" vertical="center"/>
    </xf>
    <xf numFmtId="174" fontId="3" fillId="0" borderId="23" xfId="0" applyNumberFormat="1" applyFont="1" applyBorder="1" applyAlignment="1">
      <alignment horizontal="center" vertical="center"/>
    </xf>
    <xf numFmtId="174" fontId="1" fillId="0" borderId="24" xfId="0" applyNumberFormat="1" applyFont="1" applyBorder="1" applyAlignment="1">
      <alignment horizontal="center" vertical="center"/>
    </xf>
    <xf numFmtId="174" fontId="1" fillId="0" borderId="2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174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74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2" fontId="0" fillId="0" borderId="0" xfId="0" applyNumberFormat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26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72" fontId="0" fillId="0" borderId="0" xfId="0" applyNumberFormat="1" applyAlignment="1">
      <alignment horizontal="center"/>
    </xf>
    <xf numFmtId="172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172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7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74" fontId="0" fillId="0" borderId="0" xfId="0" applyNumberFormat="1" applyAlignment="1">
      <alignment horizontal="center"/>
    </xf>
    <xf numFmtId="174" fontId="0" fillId="0" borderId="0" xfId="0" applyNumberFormat="1" applyBorder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1" sqref="A1:IV16384"/>
    </sheetView>
  </sheetViews>
  <sheetFormatPr defaultColWidth="10.28125" defaultRowHeight="11.25"/>
  <cols>
    <col min="2" max="3" width="8.7109375" style="57" customWidth="1"/>
    <col min="4" max="4" width="2.00390625" style="57" customWidth="1"/>
    <col min="5" max="6" width="8.7109375" style="58" customWidth="1"/>
    <col min="7" max="7" width="2.140625" style="58" customWidth="1"/>
    <col min="8" max="8" width="8.7109375" style="58" customWidth="1"/>
    <col min="9" max="9" width="8.7109375" style="57" customWidth="1"/>
  </cols>
  <sheetData>
    <row r="1" ht="12.75">
      <c r="A1" s="46" t="s">
        <v>42</v>
      </c>
    </row>
    <row r="3" spans="1:9" ht="12.75">
      <c r="A3" s="59" t="s">
        <v>43</v>
      </c>
      <c r="B3" s="60"/>
      <c r="I3" s="58" t="s">
        <v>44</v>
      </c>
    </row>
    <row r="5" spans="1:9" s="61" customFormat="1" ht="11.25">
      <c r="A5" s="61" t="s">
        <v>45</v>
      </c>
      <c r="B5" s="62">
        <v>600</v>
      </c>
      <c r="C5" s="62">
        <v>600</v>
      </c>
      <c r="D5" s="62"/>
      <c r="E5" s="63">
        <v>1200</v>
      </c>
      <c r="F5" s="63">
        <v>1200</v>
      </c>
      <c r="G5" s="63"/>
      <c r="H5" s="63">
        <v>6000</v>
      </c>
      <c r="I5" s="62">
        <v>6000</v>
      </c>
    </row>
    <row r="6" spans="1:9" s="64" customFormat="1" ht="11.25">
      <c r="A6" s="64" t="s">
        <v>46</v>
      </c>
      <c r="B6" s="57">
        <v>0.374784604651925</v>
      </c>
      <c r="C6" s="57">
        <v>0.374784604651925</v>
      </c>
      <c r="D6" s="57"/>
      <c r="E6" s="58">
        <v>0.749569998563503</v>
      </c>
      <c r="F6" s="58">
        <v>0.749569998563503</v>
      </c>
      <c r="G6" s="58"/>
      <c r="H6" s="58">
        <v>3.51403827544938</v>
      </c>
      <c r="I6" s="57">
        <v>3.51403827544938</v>
      </c>
    </row>
    <row r="7" spans="2:9" ht="11.25">
      <c r="B7" s="65" t="s">
        <v>2</v>
      </c>
      <c r="C7" s="65" t="s">
        <v>47</v>
      </c>
      <c r="D7" s="65"/>
      <c r="E7" s="66" t="s">
        <v>2</v>
      </c>
      <c r="F7" s="66" t="s">
        <v>47</v>
      </c>
      <c r="G7" s="66"/>
      <c r="H7" s="66" t="s">
        <v>2</v>
      </c>
      <c r="I7" s="65" t="s">
        <v>47</v>
      </c>
    </row>
    <row r="8" spans="2:9" ht="11.25">
      <c r="B8" s="65"/>
      <c r="C8" s="65"/>
      <c r="D8" s="65"/>
      <c r="E8" s="66"/>
      <c r="F8" s="66"/>
      <c r="G8" s="66"/>
      <c r="H8" s="66"/>
      <c r="I8" s="65"/>
    </row>
    <row r="9" spans="1:9" ht="11.25">
      <c r="A9" t="s">
        <v>55</v>
      </c>
      <c r="B9" s="65">
        <f>'up-down'!E10</f>
        <v>-1.7096101610620653</v>
      </c>
      <c r="C9" s="65">
        <f>'up-down'!E11</f>
        <v>-41.05161078656021</v>
      </c>
      <c r="D9" s="65"/>
      <c r="E9" s="66">
        <f>'up-down'!H10</f>
        <v>-2.1237297740685928</v>
      </c>
      <c r="F9" s="66">
        <f>'up-down'!H11</f>
        <v>-9.822039190616481</v>
      </c>
      <c r="G9" s="66"/>
      <c r="H9" s="66">
        <f>'up-down'!K10</f>
        <v>-16.71834102209338</v>
      </c>
      <c r="I9" s="65">
        <f>'up-down'!K11</f>
        <v>-4.1374732926474875</v>
      </c>
    </row>
    <row r="11" spans="1:9" ht="11.25">
      <c r="A11" t="s">
        <v>48</v>
      </c>
      <c r="B11" s="57">
        <f>'up-down'!E12</f>
        <v>-5.890699999999999</v>
      </c>
      <c r="C11" s="57">
        <f>'up-down'!E13</f>
        <v>-9.598734363311703</v>
      </c>
      <c r="E11" s="57">
        <f>'up-down'!H12</f>
        <v>-2.1233499999999985</v>
      </c>
      <c r="F11" s="57">
        <f>'up-down'!H13</f>
        <v>-3.6351264560442758</v>
      </c>
      <c r="H11" s="57">
        <f>'up-down'!K12</f>
        <v>-0.4611500000000035</v>
      </c>
      <c r="I11" s="57">
        <f>'up-down'!K13</f>
        <v>-0.5637038343846115</v>
      </c>
    </row>
    <row r="12" spans="5:8" ht="11.25">
      <c r="E12" s="57"/>
      <c r="F12" s="57"/>
      <c r="H12" s="57"/>
    </row>
    <row r="13" spans="1:9" ht="11.25">
      <c r="A13" t="s">
        <v>49</v>
      </c>
      <c r="B13" s="57">
        <f>'up-down'!E14</f>
        <v>-0.2821500000000001</v>
      </c>
      <c r="C13" s="57">
        <f>'up-down'!E15</f>
        <v>-1.9168158368134316</v>
      </c>
      <c r="E13" s="57">
        <f>'up-down'!H14</f>
        <v>-0.18789999999999996</v>
      </c>
      <c r="F13" s="67">
        <f>'up-down'!H15</f>
        <v>-1.0900681296583894</v>
      </c>
      <c r="G13" s="68"/>
      <c r="H13" s="67">
        <f>'up-down'!K14</f>
        <v>-0.01880000000000015</v>
      </c>
      <c r="I13" s="67">
        <f>'up-down'!K15</f>
        <v>-0.20793388793253387</v>
      </c>
    </row>
    <row r="14" spans="6:9" ht="11.25">
      <c r="F14" s="68"/>
      <c r="G14" s="68"/>
      <c r="H14" s="68"/>
      <c r="I14" s="67"/>
    </row>
    <row r="15" spans="1:9" s="69" customFormat="1" ht="12.75">
      <c r="A15" t="s">
        <v>56</v>
      </c>
      <c r="B15" s="57">
        <f>'up-down'!E16</f>
        <v>-0.28245</v>
      </c>
      <c r="C15" s="57">
        <f>'up-down'!E17</f>
        <v>-0.546212293202237</v>
      </c>
      <c r="D15" s="57"/>
      <c r="E15" s="57">
        <f>'up-down'!H16</f>
        <v>-0.12829999999999997</v>
      </c>
      <c r="F15" s="67">
        <f>'up-down'!H17</f>
        <v>-0.2964435591120378</v>
      </c>
      <c r="G15" s="68"/>
      <c r="H15" s="67">
        <f>'up-down'!K16</f>
        <v>-0.007499999999999951</v>
      </c>
      <c r="I15" s="67">
        <f>'up-down'!K17</f>
        <v>-0.07733390082540392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 topLeftCell="A1">
      <selection activeCell="A1" sqref="A1"/>
    </sheetView>
  </sheetViews>
  <sheetFormatPr defaultColWidth="9.140625" defaultRowHeight="11.25"/>
  <cols>
    <col min="1" max="1" width="16.7109375" style="40" customWidth="1"/>
    <col min="2" max="2" width="13.00390625" style="40" customWidth="1"/>
    <col min="3" max="4" width="7.7109375" style="40" customWidth="1"/>
    <col min="5" max="5" width="9.57421875" style="40" customWidth="1"/>
    <col min="6" max="7" width="7.7109375" style="40" customWidth="1"/>
    <col min="8" max="8" width="9.140625" style="40" customWidth="1"/>
    <col min="9" max="10" width="7.7109375" style="40" customWidth="1"/>
    <col min="11" max="16384" width="9.00390625" style="40" customWidth="1"/>
  </cols>
  <sheetData>
    <row r="1" ht="12.75">
      <c r="A1" s="46" t="s">
        <v>42</v>
      </c>
    </row>
    <row r="3" ht="12.75">
      <c r="A3" s="46" t="s">
        <v>50</v>
      </c>
    </row>
    <row r="4" ht="21" customHeight="1">
      <c r="A4" s="40" t="s">
        <v>37</v>
      </c>
    </row>
    <row r="5" ht="16.5" customHeight="1"/>
    <row r="6" spans="1:12" s="48" customFormat="1" ht="39.75" customHeight="1">
      <c r="A6" s="41" t="s">
        <v>0</v>
      </c>
      <c r="B6" s="41" t="s">
        <v>1</v>
      </c>
      <c r="C6" s="41" t="s">
        <v>24</v>
      </c>
      <c r="D6" s="41" t="s">
        <v>25</v>
      </c>
      <c r="E6" s="41" t="s">
        <v>51</v>
      </c>
      <c r="F6" s="41" t="s">
        <v>30</v>
      </c>
      <c r="G6" s="41" t="s">
        <v>31</v>
      </c>
      <c r="H6" s="41" t="s">
        <v>52</v>
      </c>
      <c r="I6" s="41" t="s">
        <v>14</v>
      </c>
      <c r="J6" s="41" t="s">
        <v>15</v>
      </c>
      <c r="K6" s="41" t="s">
        <v>53</v>
      </c>
      <c r="L6" s="41"/>
    </row>
    <row r="7" spans="1:11" ht="12.75">
      <c r="A7" s="51" t="s">
        <v>39</v>
      </c>
      <c r="B7" s="40" t="s">
        <v>2</v>
      </c>
      <c r="C7" s="42">
        <f>Normal!C8</f>
        <v>0.627336</v>
      </c>
      <c r="D7" s="42">
        <f>Normal!D8</f>
        <v>0.6275505</v>
      </c>
      <c r="E7" s="42">
        <f>(C7-D7)/2</f>
        <v>-0.00010725000000000318</v>
      </c>
      <c r="F7" s="42">
        <f>Normal!F8</f>
        <v>0.6262567</v>
      </c>
      <c r="G7" s="42">
        <f>Normal!G8</f>
        <v>0.6265227</v>
      </c>
      <c r="H7" s="42">
        <f>(F7-G7)/2</f>
        <v>-0.00013299999999999423</v>
      </c>
      <c r="I7" s="42">
        <f>Normal!I8</f>
        <v>0.5863321</v>
      </c>
      <c r="J7" s="42">
        <f>Normal!J8</f>
        <v>0.5882926</v>
      </c>
      <c r="K7" s="42">
        <f>(I7-J7)/2</f>
        <v>-0.0009802500000000158</v>
      </c>
    </row>
    <row r="8" spans="1:11" ht="12.75">
      <c r="A8" s="52"/>
      <c r="B8" s="40" t="s">
        <v>5</v>
      </c>
      <c r="C8" s="42">
        <f>Normal!C11</f>
        <v>0.6238971239718483</v>
      </c>
      <c r="D8" s="42">
        <f>Normal!D11</f>
        <v>0.6290477546327278</v>
      </c>
      <c r="E8" s="42">
        <f>(C8-D8)/2</f>
        <v>-0.0025753153304397536</v>
      </c>
      <c r="F8" s="42">
        <f>Normal!F11</f>
        <v>0.6270721502632352</v>
      </c>
      <c r="G8" s="42">
        <f>Normal!G11</f>
        <v>0.6283023738333924</v>
      </c>
      <c r="H8" s="42">
        <f>(F8-G8)/2</f>
        <v>-0.0006151117850786147</v>
      </c>
      <c r="I8" s="42">
        <f>Normal!I11</f>
        <v>0.5874000310426415</v>
      </c>
      <c r="J8" s="42">
        <f>Normal!J11</f>
        <v>0.5878852177235159</v>
      </c>
      <c r="K8" s="42">
        <f>(I8-J8)/2</f>
        <v>-0.0002425933404371916</v>
      </c>
    </row>
    <row r="9" spans="1:9" ht="12.75">
      <c r="A9" s="52"/>
      <c r="B9" s="45" t="s">
        <v>36</v>
      </c>
      <c r="C9" s="42">
        <f>(C8+D8)/2*0.6</f>
        <v>0.3758834635813728</v>
      </c>
      <c r="D9" s="42"/>
      <c r="E9" s="42" t="s">
        <v>36</v>
      </c>
      <c r="F9" s="42">
        <f>(F8+G8)/2*1.2</f>
        <v>0.7532247144579766</v>
      </c>
      <c r="G9" s="42"/>
      <c r="H9" s="42" t="s">
        <v>36</v>
      </c>
      <c r="I9" s="42">
        <f>(I8+J8)/2*6</f>
        <v>3.525855746298472</v>
      </c>
    </row>
    <row r="10" spans="1:11" ht="12.75">
      <c r="A10" s="51" t="s">
        <v>54</v>
      </c>
      <c r="B10" s="40" t="s">
        <v>2</v>
      </c>
      <c r="C10" s="42"/>
      <c r="D10" s="42"/>
      <c r="E10" s="42">
        <f>E7/C7*10000</f>
        <v>-1.7096101610620653</v>
      </c>
      <c r="F10" s="42"/>
      <c r="G10" s="42"/>
      <c r="H10" s="42">
        <f>H7/F7*10000</f>
        <v>-2.1237297740685928</v>
      </c>
      <c r="I10" s="43"/>
      <c r="K10" s="40">
        <f>K7/I7*10000</f>
        <v>-16.71834102209338</v>
      </c>
    </row>
    <row r="11" spans="1:11" ht="12.75">
      <c r="A11" s="51"/>
      <c r="B11" s="40" t="s">
        <v>5</v>
      </c>
      <c r="C11" s="42"/>
      <c r="D11" s="42"/>
      <c r="E11" s="42">
        <f>E8/C7*10000</f>
        <v>-41.05161078656021</v>
      </c>
      <c r="F11" s="42"/>
      <c r="G11" s="42"/>
      <c r="H11" s="42">
        <f>H8/F7*10000</f>
        <v>-9.822039190616481</v>
      </c>
      <c r="I11" s="43"/>
      <c r="K11" s="40">
        <f>K8/I7*10000</f>
        <v>-4.1374732926474875</v>
      </c>
    </row>
    <row r="12" spans="1:11" s="47" customFormat="1" ht="20.25" customHeight="1">
      <c r="A12" s="49" t="s">
        <v>40</v>
      </c>
      <c r="B12" s="47" t="s">
        <v>2</v>
      </c>
      <c r="C12" s="43">
        <f>Normal!C17</f>
        <v>-43.8797</v>
      </c>
      <c r="D12" s="43">
        <f>Normal!D17</f>
        <v>-32.0983</v>
      </c>
      <c r="E12" s="42">
        <f aca="true" t="shared" si="0" ref="E12:E17">(C12-D12)/2</f>
        <v>-5.890699999999999</v>
      </c>
      <c r="F12" s="43">
        <f>Normal!F17</f>
        <v>-39.7065</v>
      </c>
      <c r="G12" s="43">
        <f>Normal!G17</f>
        <v>-35.4598</v>
      </c>
      <c r="H12" s="42">
        <f aca="true" t="shared" si="1" ref="H12:H17">(F12-G12)/2</f>
        <v>-2.1233499999999985</v>
      </c>
      <c r="I12" s="43">
        <f>Normal!I17</f>
        <v>-73.7287</v>
      </c>
      <c r="J12" s="43">
        <f>Normal!J17</f>
        <v>-72.8064</v>
      </c>
      <c r="K12" s="42">
        <f aca="true" t="shared" si="2" ref="K12:K17">(I12-J12)/2</f>
        <v>-0.4611500000000035</v>
      </c>
    </row>
    <row r="13" spans="1:11" s="47" customFormat="1" ht="12.75">
      <c r="A13" s="50"/>
      <c r="B13" s="47" t="s">
        <v>5</v>
      </c>
      <c r="C13" s="43">
        <f>Normal!C20</f>
        <v>-48.83936887365416</v>
      </c>
      <c r="D13" s="43">
        <f>Normal!D20</f>
        <v>-29.641900147030753</v>
      </c>
      <c r="E13" s="42">
        <f t="shared" si="0"/>
        <v>-9.598734363311703</v>
      </c>
      <c r="F13" s="43">
        <f>Normal!F20</f>
        <v>-42.24335406584416</v>
      </c>
      <c r="G13" s="43">
        <f>Normal!G20</f>
        <v>-34.97310115375561</v>
      </c>
      <c r="H13" s="42">
        <f t="shared" si="1"/>
        <v>-3.6351264560442758</v>
      </c>
      <c r="I13" s="43">
        <f>Normal!I20</f>
        <v>-74.90636490229261</v>
      </c>
      <c r="J13" s="43">
        <f>Normal!J20</f>
        <v>-73.77895723352339</v>
      </c>
      <c r="K13" s="42">
        <f t="shared" si="2"/>
        <v>-0.5637038343846115</v>
      </c>
    </row>
    <row r="14" spans="1:11" s="47" customFormat="1" ht="21" customHeight="1">
      <c r="A14" s="49" t="s">
        <v>41</v>
      </c>
      <c r="B14" s="47" t="s">
        <v>2</v>
      </c>
      <c r="C14" s="43">
        <f>Normal!C25</f>
        <v>6.3157</v>
      </c>
      <c r="D14" s="43">
        <f>Normal!D25</f>
        <v>6.88</v>
      </c>
      <c r="E14" s="42">
        <f t="shared" si="0"/>
        <v>-0.2821500000000001</v>
      </c>
      <c r="F14" s="43">
        <f>Normal!F25</f>
        <v>6.3691</v>
      </c>
      <c r="G14" s="43">
        <f>Normal!G25</f>
        <v>6.7449</v>
      </c>
      <c r="H14" s="42">
        <f t="shared" si="1"/>
        <v>-0.18789999999999996</v>
      </c>
      <c r="I14" s="43">
        <f>Normal!I25</f>
        <v>4.0188</v>
      </c>
      <c r="J14" s="43">
        <f>Normal!J25</f>
        <v>4.0564</v>
      </c>
      <c r="K14" s="42">
        <f t="shared" si="2"/>
        <v>-0.01880000000000015</v>
      </c>
    </row>
    <row r="15" spans="1:11" s="47" customFormat="1" ht="15.75" customHeight="1">
      <c r="A15" s="50"/>
      <c r="B15" s="47" t="s">
        <v>5</v>
      </c>
      <c r="C15" s="43">
        <f>Normal!C28</f>
        <v>5.148067867545096</v>
      </c>
      <c r="D15" s="43">
        <f>Normal!D28</f>
        <v>8.98169954117196</v>
      </c>
      <c r="E15" s="42">
        <f t="shared" si="0"/>
        <v>-1.9168158368134316</v>
      </c>
      <c r="F15" s="43">
        <f>Normal!F28</f>
        <v>5.331045239812517</v>
      </c>
      <c r="G15" s="43">
        <f>Normal!G28</f>
        <v>7.511181499129296</v>
      </c>
      <c r="H15" s="42">
        <f t="shared" si="1"/>
        <v>-1.0900681296583894</v>
      </c>
      <c r="I15" s="43">
        <f>Normal!I28</f>
        <v>3.2765203738753765</v>
      </c>
      <c r="J15" s="43">
        <f>Normal!J28</f>
        <v>3.6923881497404443</v>
      </c>
      <c r="K15" s="42">
        <f t="shared" si="2"/>
        <v>-0.20793388793253387</v>
      </c>
    </row>
    <row r="16" spans="1:11" s="47" customFormat="1" ht="21" customHeight="1">
      <c r="A16" s="49" t="s">
        <v>38</v>
      </c>
      <c r="B16" s="47" t="s">
        <v>2</v>
      </c>
      <c r="C16" s="43">
        <f>Normal!C33</f>
        <v>-1.6407</v>
      </c>
      <c r="D16" s="43">
        <f>Normal!D33</f>
        <v>-1.0758</v>
      </c>
      <c r="E16" s="42">
        <f t="shared" si="0"/>
        <v>-0.28245</v>
      </c>
      <c r="F16" s="43">
        <f>Normal!F33</f>
        <v>-1.4922</v>
      </c>
      <c r="G16" s="43">
        <f>Normal!G33</f>
        <v>-1.2356</v>
      </c>
      <c r="H16" s="42">
        <f t="shared" si="1"/>
        <v>-0.12829999999999997</v>
      </c>
      <c r="I16" s="43">
        <f>Normal!I33</f>
        <v>-1.4536</v>
      </c>
      <c r="J16" s="43">
        <f>Normal!J33</f>
        <v>-1.4386</v>
      </c>
      <c r="K16" s="42">
        <f t="shared" si="2"/>
        <v>-0.007499999999999951</v>
      </c>
    </row>
    <row r="17" spans="1:11" s="47" customFormat="1" ht="12.75">
      <c r="A17" s="50"/>
      <c r="B17" s="47" t="s">
        <v>5</v>
      </c>
      <c r="C17" s="43">
        <f>Normal!C36</f>
        <v>-1.878441572197512</v>
      </c>
      <c r="D17" s="43">
        <f>Normal!D36</f>
        <v>-0.7860169857930381</v>
      </c>
      <c r="E17" s="42">
        <f t="shared" si="0"/>
        <v>-0.546212293202237</v>
      </c>
      <c r="F17" s="43">
        <f>Normal!F36</f>
        <v>-1.976386441549923</v>
      </c>
      <c r="G17" s="43">
        <f>Normal!G36</f>
        <v>-1.3834993233258475</v>
      </c>
      <c r="H17" s="42">
        <f t="shared" si="1"/>
        <v>-0.2964435591120378</v>
      </c>
      <c r="I17" s="43">
        <f>Normal!I36</f>
        <v>-1.9650907893951985</v>
      </c>
      <c r="J17" s="43">
        <f>Normal!J36</f>
        <v>-1.8104229877443907</v>
      </c>
      <c r="K17" s="42">
        <f t="shared" si="2"/>
        <v>-0.07733390082540392</v>
      </c>
    </row>
    <row r="18" spans="1:11" ht="12.75">
      <c r="A18" s="44"/>
      <c r="C18" s="43"/>
      <c r="D18" s="43"/>
      <c r="E18" s="43"/>
      <c r="F18" s="43"/>
      <c r="G18" s="43"/>
      <c r="H18" s="43"/>
      <c r="I18" s="43"/>
      <c r="J18" s="43"/>
      <c r="K18" s="42"/>
    </row>
    <row r="19" s="44" customFormat="1" ht="11.25"/>
    <row r="20" s="44" customFormat="1" ht="11.25"/>
    <row r="21" s="44" customFormat="1" ht="11.25"/>
    <row r="22" s="44" customFormat="1" ht="11.25"/>
    <row r="23" s="44" customFormat="1" ht="11.25"/>
    <row r="24" s="44" customFormat="1" ht="3.75" customHeight="1"/>
    <row r="25" s="44" customFormat="1" ht="11.25"/>
  </sheetData>
  <mergeCells count="5">
    <mergeCell ref="A14:A15"/>
    <mergeCell ref="A16:A17"/>
    <mergeCell ref="A7:A9"/>
    <mergeCell ref="A12:A13"/>
    <mergeCell ref="A10:A11"/>
  </mergeCells>
  <printOptions horizontalCentered="1" verticalCentered="1"/>
  <pageMargins left="0.75" right="0.75" top="0.25" bottom="0.5" header="0.25" footer="0.25"/>
  <pageSetup fitToHeight="1" fitToWidth="1" horizontalDpi="600" verticalDpi="600" orientation="landscape" scale="95" r:id="rId1"/>
  <headerFooter alignWithMargins="0">
    <oddFooter>&amp;L&amp;8&amp;F [&amp;A]&amp;R&amp;8&amp;D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workbookViewId="0" topLeftCell="A1">
      <selection activeCell="A1" sqref="A1"/>
    </sheetView>
  </sheetViews>
  <sheetFormatPr defaultColWidth="9.140625" defaultRowHeight="11.25"/>
  <cols>
    <col min="1" max="1" width="12.7109375" style="11" customWidth="1"/>
    <col min="2" max="2" width="16.8515625" style="11" customWidth="1"/>
    <col min="3" max="4" width="11.140625" style="11" customWidth="1"/>
    <col min="5" max="5" width="11.57421875" style="11" customWidth="1"/>
    <col min="6" max="7" width="11.140625" style="11" customWidth="1"/>
    <col min="8" max="8" width="11.421875" style="11" customWidth="1"/>
    <col min="9" max="10" width="11.28125" style="11" customWidth="1"/>
    <col min="11" max="11" width="11.57421875" style="11" customWidth="1"/>
    <col min="12" max="16384" width="9.00390625" style="11" customWidth="1"/>
  </cols>
  <sheetData>
    <row r="1" ht="12.75">
      <c r="A1" s="46" t="s">
        <v>42</v>
      </c>
    </row>
    <row r="3" ht="12.75">
      <c r="A3" s="10" t="s">
        <v>27</v>
      </c>
    </row>
    <row r="4" ht="21" customHeight="1">
      <c r="A4" s="11" t="s">
        <v>16</v>
      </c>
    </row>
    <row r="5" ht="21" customHeight="1">
      <c r="A5" s="11" t="s">
        <v>35</v>
      </c>
    </row>
    <row r="6" ht="6" customHeight="1" thickBot="1"/>
    <row r="7" spans="1:12" s="10" customFormat="1" ht="35.25" customHeight="1" thickBot="1">
      <c r="A7" s="1" t="s">
        <v>0</v>
      </c>
      <c r="B7" s="1" t="s">
        <v>1</v>
      </c>
      <c r="C7" s="2" t="s">
        <v>24</v>
      </c>
      <c r="D7" s="3" t="s">
        <v>25</v>
      </c>
      <c r="E7" s="4" t="s">
        <v>12</v>
      </c>
      <c r="F7" s="2" t="s">
        <v>30</v>
      </c>
      <c r="G7" s="3" t="s">
        <v>31</v>
      </c>
      <c r="H7" s="4" t="s">
        <v>32</v>
      </c>
      <c r="I7" s="2" t="s">
        <v>14</v>
      </c>
      <c r="J7" s="3" t="s">
        <v>15</v>
      </c>
      <c r="K7" s="5" t="s">
        <v>13</v>
      </c>
      <c r="L7" s="12"/>
    </row>
    <row r="8" spans="1:11" ht="12.75">
      <c r="A8" s="53" t="s">
        <v>17</v>
      </c>
      <c r="B8" s="6" t="s">
        <v>2</v>
      </c>
      <c r="C8" s="13">
        <v>0.627336</v>
      </c>
      <c r="D8" s="14">
        <v>0.6275505</v>
      </c>
      <c r="E8" s="15">
        <f>D8-C8</f>
        <v>0.00021450000000000635</v>
      </c>
      <c r="F8" s="13">
        <v>0.6262567</v>
      </c>
      <c r="G8" s="14">
        <v>0.6265227</v>
      </c>
      <c r="H8" s="15">
        <f>G8-F8</f>
        <v>0.00026599999999998847</v>
      </c>
      <c r="I8" s="13">
        <v>0.5863321</v>
      </c>
      <c r="J8" s="14">
        <v>0.5882926</v>
      </c>
      <c r="K8" s="16">
        <f>J8-I8</f>
        <v>0.0019605000000000317</v>
      </c>
    </row>
    <row r="9" spans="1:11" ht="12.75">
      <c r="A9" s="54"/>
      <c r="B9" s="8" t="s">
        <v>3</v>
      </c>
      <c r="C9" s="17">
        <v>0.6231310566665117</v>
      </c>
      <c r="D9" s="18">
        <v>0.6281162460401525</v>
      </c>
      <c r="E9" s="19">
        <f>D9-C9</f>
        <v>0.004985189373640786</v>
      </c>
      <c r="F9" s="17">
        <v>0.6270336297064999</v>
      </c>
      <c r="G9" s="18">
        <v>0.6291586312142385</v>
      </c>
      <c r="H9" s="19">
        <f>G9-F9</f>
        <v>0.002125001507738644</v>
      </c>
      <c r="I9" s="17">
        <v>0.587384232265002</v>
      </c>
      <c r="J9" s="18">
        <v>0.5878374246970491</v>
      </c>
      <c r="K9" s="20">
        <f>J9-I9</f>
        <v>0.00045319243204711146</v>
      </c>
    </row>
    <row r="10" spans="1:11" ht="12.75">
      <c r="A10" s="54"/>
      <c r="B10" s="8" t="s">
        <v>4</v>
      </c>
      <c r="C10" s="17">
        <v>0.6246631912771847</v>
      </c>
      <c r="D10" s="18">
        <v>0.6299792632253031</v>
      </c>
      <c r="E10" s="19">
        <f>D10-C10</f>
        <v>0.005316071948118339</v>
      </c>
      <c r="F10" s="17">
        <v>0.6271106708199704</v>
      </c>
      <c r="G10" s="18">
        <v>0.6274461164525461</v>
      </c>
      <c r="H10" s="19">
        <f>G10-F10</f>
        <v>0.0003354456325757038</v>
      </c>
      <c r="I10" s="17">
        <v>0.5874158298202808</v>
      </c>
      <c r="J10" s="18">
        <v>0.5879330107499826</v>
      </c>
      <c r="K10" s="20">
        <f>J10-I10</f>
        <v>0.000517180929701766</v>
      </c>
    </row>
    <row r="11" spans="1:11" ht="12.75">
      <c r="A11" s="54"/>
      <c r="B11" s="7" t="s">
        <v>5</v>
      </c>
      <c r="C11" s="35">
        <f>AVERAGE(C9:C10)</f>
        <v>0.6238971239718483</v>
      </c>
      <c r="D11" s="36">
        <f>AVERAGE(D9:D10)</f>
        <v>0.6290477546327278</v>
      </c>
      <c r="E11" s="37">
        <f>D11-C11</f>
        <v>0.005150630660879507</v>
      </c>
      <c r="F11" s="35">
        <v>0.6270721502632352</v>
      </c>
      <c r="G11" s="36">
        <v>0.6283023738333924</v>
      </c>
      <c r="H11" s="37">
        <f>G11-F11</f>
        <v>0.0012302235701572295</v>
      </c>
      <c r="I11" s="35">
        <f>AVERAGE(I9:I10)</f>
        <v>0.5874000310426415</v>
      </c>
      <c r="J11" s="36">
        <f>AVERAGE(J9:J10)</f>
        <v>0.5878852177235159</v>
      </c>
      <c r="K11" s="38">
        <f>J11-I11</f>
        <v>0.0004851866808743832</v>
      </c>
    </row>
    <row r="12" spans="1:11" ht="13.5" thickBot="1">
      <c r="A12" s="9"/>
      <c r="B12" s="9"/>
      <c r="C12" s="21"/>
      <c r="D12" s="36" t="s">
        <v>36</v>
      </c>
      <c r="E12" s="37">
        <f>(C11+D11)/2*0.6</f>
        <v>0.3758834635813728</v>
      </c>
      <c r="F12" s="35"/>
      <c r="G12" s="36" t="s">
        <v>36</v>
      </c>
      <c r="H12" s="37">
        <f>(F11+G11)/2*1.2</f>
        <v>0.7532247144579766</v>
      </c>
      <c r="I12" s="35"/>
      <c r="J12" s="36" t="s">
        <v>36</v>
      </c>
      <c r="K12" s="37">
        <f>(I11+J11)/2*6</f>
        <v>3.525855746298472</v>
      </c>
    </row>
    <row r="13" spans="1:11" ht="12.75">
      <c r="A13" s="53" t="s">
        <v>6</v>
      </c>
      <c r="B13" s="6" t="s">
        <v>2</v>
      </c>
      <c r="C13" s="22">
        <v>-1.0452</v>
      </c>
      <c r="D13" s="23">
        <v>-0.71</v>
      </c>
      <c r="E13" s="24">
        <f>D13-C13</f>
        <v>0.33519999999999994</v>
      </c>
      <c r="F13" s="22">
        <v>-1.0521</v>
      </c>
      <c r="G13" s="23">
        <v>-0.7608</v>
      </c>
      <c r="H13" s="24">
        <f>G13-F13</f>
        <v>0.2913</v>
      </c>
      <c r="I13" s="22">
        <v>-1.8633</v>
      </c>
      <c r="J13" s="23">
        <v>-1.3606</v>
      </c>
      <c r="K13" s="25">
        <f aca="true" t="shared" si="0" ref="K13:K36">J13-I13</f>
        <v>0.5026999999999999</v>
      </c>
    </row>
    <row r="14" spans="1:11" ht="12.75">
      <c r="A14" s="54"/>
      <c r="B14" s="8" t="s">
        <v>3</v>
      </c>
      <c r="C14" s="26">
        <v>3.3850847553049492</v>
      </c>
      <c r="D14" s="27">
        <v>0.7763273585744531</v>
      </c>
      <c r="E14" s="28">
        <f aca="true" t="shared" si="1" ref="E14:E36">D14-C14</f>
        <v>-2.6087573967304962</v>
      </c>
      <c r="F14" s="26">
        <v>2.136790779054829</v>
      </c>
      <c r="G14" s="27">
        <v>0.9159134292012469</v>
      </c>
      <c r="H14" s="28">
        <f aca="true" t="shared" si="2" ref="H14:H36">G14-F14</f>
        <v>-1.2208773498535823</v>
      </c>
      <c r="I14" s="26">
        <v>2.000015191393933</v>
      </c>
      <c r="J14" s="27">
        <v>1.9264939609453655</v>
      </c>
      <c r="K14" s="29">
        <f t="shared" si="0"/>
        <v>-0.07352123044856751</v>
      </c>
    </row>
    <row r="15" spans="1:11" ht="12.75">
      <c r="A15" s="54"/>
      <c r="B15" s="8" t="s">
        <v>4</v>
      </c>
      <c r="C15" s="26">
        <v>4.1086073393794456</v>
      </c>
      <c r="D15" s="27">
        <v>0.6352544839250299</v>
      </c>
      <c r="E15" s="28">
        <f t="shared" si="1"/>
        <v>-3.4733528554544155</v>
      </c>
      <c r="F15" s="26">
        <v>2.178477508397007</v>
      </c>
      <c r="G15" s="27">
        <v>0.8019250005223808</v>
      </c>
      <c r="H15" s="28">
        <f t="shared" si="2"/>
        <v>-1.3765525078746264</v>
      </c>
      <c r="I15" s="26">
        <v>2.0183126229489052</v>
      </c>
      <c r="J15" s="27">
        <v>1.7514290610914538</v>
      </c>
      <c r="K15" s="29">
        <f t="shared" si="0"/>
        <v>-0.26688356185745143</v>
      </c>
    </row>
    <row r="16" spans="1:11" ht="13.5" thickBot="1">
      <c r="A16" s="55"/>
      <c r="B16" s="9" t="s">
        <v>5</v>
      </c>
      <c r="C16" s="30">
        <f>AVERAGE(C14:C15)</f>
        <v>3.7468460473421974</v>
      </c>
      <c r="D16" s="31">
        <f>AVERAGE(D14:D15)</f>
        <v>0.7057909212497415</v>
      </c>
      <c r="E16" s="32">
        <f t="shared" si="1"/>
        <v>-3.0410551260924557</v>
      </c>
      <c r="F16" s="30">
        <v>2.157634143725918</v>
      </c>
      <c r="G16" s="31">
        <v>0.8589192148618139</v>
      </c>
      <c r="H16" s="32">
        <f t="shared" si="2"/>
        <v>-1.2987149288641042</v>
      </c>
      <c r="I16" s="30">
        <f>AVERAGE(I14:I15)</f>
        <v>2.009163907171419</v>
      </c>
      <c r="J16" s="31">
        <f>AVERAGE(J14:J15)</f>
        <v>1.8389615110184097</v>
      </c>
      <c r="K16" s="33">
        <f t="shared" si="0"/>
        <v>-0.17020239615300925</v>
      </c>
    </row>
    <row r="17" spans="1:11" ht="12.75">
      <c r="A17" s="53" t="s">
        <v>7</v>
      </c>
      <c r="B17" s="6" t="s">
        <v>2</v>
      </c>
      <c r="C17" s="22">
        <v>-43.8797</v>
      </c>
      <c r="D17" s="23">
        <v>-32.0983</v>
      </c>
      <c r="E17" s="24">
        <f t="shared" si="1"/>
        <v>11.781399999999998</v>
      </c>
      <c r="F17" s="22">
        <v>-39.7065</v>
      </c>
      <c r="G17" s="23">
        <v>-35.4598</v>
      </c>
      <c r="H17" s="24">
        <f t="shared" si="2"/>
        <v>4.246699999999997</v>
      </c>
      <c r="I17" s="22">
        <v>-73.7287</v>
      </c>
      <c r="J17" s="23">
        <v>-72.8064</v>
      </c>
      <c r="K17" s="25">
        <f t="shared" si="0"/>
        <v>0.922300000000007</v>
      </c>
    </row>
    <row r="18" spans="1:11" ht="12.75">
      <c r="A18" s="54"/>
      <c r="B18" s="8" t="s">
        <v>3</v>
      </c>
      <c r="C18" s="26">
        <v>-47.96124544285647</v>
      </c>
      <c r="D18" s="27">
        <v>-29.968011490921196</v>
      </c>
      <c r="E18" s="28">
        <f t="shared" si="1"/>
        <v>17.993233951935277</v>
      </c>
      <c r="F18" s="26">
        <v>-42.11721084909403</v>
      </c>
      <c r="G18" s="27">
        <v>-35.761033649031425</v>
      </c>
      <c r="H18" s="28">
        <f t="shared" si="2"/>
        <v>6.356177200062604</v>
      </c>
      <c r="I18" s="26">
        <v>-74.87886033079404</v>
      </c>
      <c r="J18" s="27">
        <v>-73.71560342020024</v>
      </c>
      <c r="K18" s="29">
        <f t="shared" si="0"/>
        <v>1.1632569105938018</v>
      </c>
    </row>
    <row r="19" spans="1:11" ht="12.75">
      <c r="A19" s="54"/>
      <c r="B19" s="8" t="s">
        <v>4</v>
      </c>
      <c r="C19" s="26">
        <v>-49.717492304451845</v>
      </c>
      <c r="D19" s="27">
        <v>-29.31578880314031</v>
      </c>
      <c r="E19" s="28">
        <f t="shared" si="1"/>
        <v>20.401703501311534</v>
      </c>
      <c r="F19" s="26">
        <v>-42.369497282594295</v>
      </c>
      <c r="G19" s="27">
        <v>-34.185168658479796</v>
      </c>
      <c r="H19" s="28">
        <f t="shared" si="2"/>
        <v>8.1843286241145</v>
      </c>
      <c r="I19" s="26">
        <v>-74.93386947379116</v>
      </c>
      <c r="J19" s="27">
        <v>-73.84231104684652</v>
      </c>
      <c r="K19" s="29">
        <f t="shared" si="0"/>
        <v>1.0915584269446441</v>
      </c>
    </row>
    <row r="20" spans="1:11" ht="13.5" thickBot="1">
      <c r="A20" s="55"/>
      <c r="B20" s="9" t="s">
        <v>5</v>
      </c>
      <c r="C20" s="30">
        <f>AVERAGE(C18:C19)</f>
        <v>-48.83936887365416</v>
      </c>
      <c r="D20" s="31">
        <f>AVERAGE(D18:D19)</f>
        <v>-29.641900147030753</v>
      </c>
      <c r="E20" s="32">
        <f t="shared" si="1"/>
        <v>19.197468726623406</v>
      </c>
      <c r="F20" s="30">
        <v>-42.24335406584416</v>
      </c>
      <c r="G20" s="31">
        <v>-34.97310115375561</v>
      </c>
      <c r="H20" s="32">
        <f t="shared" si="2"/>
        <v>7.2702529120885515</v>
      </c>
      <c r="I20" s="30">
        <f>AVERAGE(I18:I19)</f>
        <v>-74.90636490229261</v>
      </c>
      <c r="J20" s="31">
        <f>AVERAGE(J18:J19)</f>
        <v>-73.77895723352339</v>
      </c>
      <c r="K20" s="33">
        <f t="shared" si="0"/>
        <v>1.127407668769223</v>
      </c>
    </row>
    <row r="21" spans="1:11" ht="12.75">
      <c r="A21" s="53" t="s">
        <v>8</v>
      </c>
      <c r="B21" s="6" t="s">
        <v>2</v>
      </c>
      <c r="C21" s="22">
        <v>-0.2344</v>
      </c>
      <c r="D21" s="23">
        <v>-0.345</v>
      </c>
      <c r="E21" s="24">
        <f t="shared" si="1"/>
        <v>-0.11059999999999998</v>
      </c>
      <c r="F21" s="22">
        <v>-0.2408</v>
      </c>
      <c r="G21" s="23">
        <v>-0.3321</v>
      </c>
      <c r="H21" s="24">
        <f t="shared" si="2"/>
        <v>-0.09130000000000002</v>
      </c>
      <c r="I21" s="22">
        <v>-0.0501</v>
      </c>
      <c r="J21" s="23">
        <v>-0.0918</v>
      </c>
      <c r="K21" s="25">
        <f t="shared" si="0"/>
        <v>-0.04170000000000001</v>
      </c>
    </row>
    <row r="22" spans="1:11" ht="12.75">
      <c r="A22" s="54"/>
      <c r="B22" s="8" t="s">
        <v>3</v>
      </c>
      <c r="C22" s="26">
        <v>-4.926305387363322</v>
      </c>
      <c r="D22" s="27">
        <v>-2.656893987616482</v>
      </c>
      <c r="E22" s="28">
        <f t="shared" si="1"/>
        <v>2.26941139974684</v>
      </c>
      <c r="F22" s="26">
        <v>-2.983724594661039</v>
      </c>
      <c r="G22" s="27">
        <v>-2.2660300350785154</v>
      </c>
      <c r="H22" s="28">
        <f t="shared" si="2"/>
        <v>0.7176945595825237</v>
      </c>
      <c r="I22" s="26">
        <v>-1.4420527043217686</v>
      </c>
      <c r="J22" s="27">
        <v>-1.706879574137352</v>
      </c>
      <c r="K22" s="29">
        <f t="shared" si="0"/>
        <v>-0.26482686981558334</v>
      </c>
    </row>
    <row r="23" spans="1:11" ht="12.75">
      <c r="A23" s="54"/>
      <c r="B23" s="8" t="s">
        <v>4</v>
      </c>
      <c r="C23" s="26">
        <v>-4.390215928768761</v>
      </c>
      <c r="D23" s="27">
        <v>-2.901948702325007</v>
      </c>
      <c r="E23" s="28">
        <f t="shared" si="1"/>
        <v>1.488267226443754</v>
      </c>
      <c r="F23" s="26">
        <v>-2.6844549680275542</v>
      </c>
      <c r="G23" s="27">
        <v>-2.410640453999618</v>
      </c>
      <c r="H23" s="28">
        <f t="shared" si="2"/>
        <v>0.27381451402793644</v>
      </c>
      <c r="I23" s="26">
        <v>-1.3900577803080063</v>
      </c>
      <c r="J23" s="27">
        <v>-1.718891686199635</v>
      </c>
      <c r="K23" s="29">
        <f t="shared" si="0"/>
        <v>-0.32883390589162875</v>
      </c>
    </row>
    <row r="24" spans="1:11" ht="13.5" thickBot="1">
      <c r="A24" s="55"/>
      <c r="B24" s="9" t="s">
        <v>5</v>
      </c>
      <c r="C24" s="30">
        <f>AVERAGE(C22:C23)</f>
        <v>-4.658260658066041</v>
      </c>
      <c r="D24" s="31">
        <f>AVERAGE(D22:D23)</f>
        <v>-2.7794213449707446</v>
      </c>
      <c r="E24" s="32">
        <f t="shared" si="1"/>
        <v>1.8788393130952965</v>
      </c>
      <c r="F24" s="30">
        <v>-2.8340897813442965</v>
      </c>
      <c r="G24" s="31">
        <v>-2.3383352445390666</v>
      </c>
      <c r="H24" s="32">
        <f t="shared" si="2"/>
        <v>0.49575453680522985</v>
      </c>
      <c r="I24" s="30">
        <f>AVERAGE(I22:I23)</f>
        <v>-1.4160552423148873</v>
      </c>
      <c r="J24" s="31">
        <f>AVERAGE(J22:J23)</f>
        <v>-1.7128856301684934</v>
      </c>
      <c r="K24" s="33">
        <f t="shared" si="0"/>
        <v>-0.29683038785360605</v>
      </c>
    </row>
    <row r="25" spans="1:11" ht="12.75">
      <c r="A25" s="53" t="s">
        <v>9</v>
      </c>
      <c r="B25" s="6" t="s">
        <v>2</v>
      </c>
      <c r="C25" s="22">
        <v>6.3157</v>
      </c>
      <c r="D25" s="23">
        <v>6.88</v>
      </c>
      <c r="E25" s="24">
        <f t="shared" si="1"/>
        <v>0.5643000000000002</v>
      </c>
      <c r="F25" s="22">
        <v>6.3691</v>
      </c>
      <c r="G25" s="23">
        <v>6.7449</v>
      </c>
      <c r="H25" s="24">
        <f t="shared" si="2"/>
        <v>0.3757999999999999</v>
      </c>
      <c r="I25" s="22">
        <v>4.0188</v>
      </c>
      <c r="J25" s="23">
        <v>4.0564</v>
      </c>
      <c r="K25" s="25">
        <f t="shared" si="0"/>
        <v>0.0376000000000003</v>
      </c>
    </row>
    <row r="26" spans="1:11" ht="12.75">
      <c r="A26" s="54"/>
      <c r="B26" s="8" t="s">
        <v>3</v>
      </c>
      <c r="C26" s="26">
        <v>4.712881874931888</v>
      </c>
      <c r="D26" s="27">
        <v>9.308458224394872</v>
      </c>
      <c r="E26" s="28">
        <f t="shared" si="1"/>
        <v>4.595576349462984</v>
      </c>
      <c r="F26" s="26">
        <v>5.109918633757239</v>
      </c>
      <c r="G26" s="27">
        <v>7.759612983998161</v>
      </c>
      <c r="H26" s="28">
        <f t="shared" si="2"/>
        <v>2.649694350240922</v>
      </c>
      <c r="I26" s="26">
        <v>3.32285480310825</v>
      </c>
      <c r="J26" s="27">
        <v>3.6848528517290027</v>
      </c>
      <c r="K26" s="29">
        <f t="shared" si="0"/>
        <v>0.3619980486207526</v>
      </c>
    </row>
    <row r="27" spans="1:11" ht="12.75">
      <c r="A27" s="54"/>
      <c r="B27" s="8" t="s">
        <v>4</v>
      </c>
      <c r="C27" s="26">
        <v>5.583253860158304</v>
      </c>
      <c r="D27" s="27">
        <v>8.654940857949045</v>
      </c>
      <c r="E27" s="28">
        <f t="shared" si="1"/>
        <v>3.0716869977907413</v>
      </c>
      <c r="F27" s="26">
        <v>5.552171845867795</v>
      </c>
      <c r="G27" s="27">
        <v>7.262750014260431</v>
      </c>
      <c r="H27" s="28">
        <f t="shared" si="2"/>
        <v>1.7105781683926358</v>
      </c>
      <c r="I27" s="26">
        <v>3.2301859446425025</v>
      </c>
      <c r="J27" s="27">
        <v>3.699923447751886</v>
      </c>
      <c r="K27" s="29">
        <f t="shared" si="0"/>
        <v>0.46973750310938334</v>
      </c>
    </row>
    <row r="28" spans="1:11" ht="13.5" thickBot="1">
      <c r="A28" s="55"/>
      <c r="B28" s="9" t="s">
        <v>5</v>
      </c>
      <c r="C28" s="30">
        <f>AVERAGE(C26:C27)</f>
        <v>5.148067867545096</v>
      </c>
      <c r="D28" s="31">
        <f>AVERAGE(D26:D27)</f>
        <v>8.98169954117196</v>
      </c>
      <c r="E28" s="32">
        <f t="shared" si="1"/>
        <v>3.833631673626863</v>
      </c>
      <c r="F28" s="30">
        <v>5.331045239812517</v>
      </c>
      <c r="G28" s="31">
        <v>7.511181499129296</v>
      </c>
      <c r="H28" s="32">
        <f t="shared" si="2"/>
        <v>2.180136259316779</v>
      </c>
      <c r="I28" s="30">
        <f>AVERAGE(I26:I27)</f>
        <v>3.2765203738753765</v>
      </c>
      <c r="J28" s="31">
        <f>AVERAGE(J26:J27)</f>
        <v>3.6923881497404443</v>
      </c>
      <c r="K28" s="33">
        <f t="shared" si="0"/>
        <v>0.41586777586506773</v>
      </c>
    </row>
    <row r="29" spans="1:11" ht="12.75">
      <c r="A29" s="53" t="s">
        <v>10</v>
      </c>
      <c r="B29" s="6" t="s">
        <v>2</v>
      </c>
      <c r="C29" s="22">
        <v>0.0798</v>
      </c>
      <c r="D29" s="23">
        <v>-0.0851</v>
      </c>
      <c r="E29" s="24">
        <f t="shared" si="1"/>
        <v>-0.1649</v>
      </c>
      <c r="F29" s="22">
        <v>0.096</v>
      </c>
      <c r="G29" s="23">
        <v>0.023</v>
      </c>
      <c r="H29" s="24">
        <f t="shared" si="2"/>
        <v>-0.07300000000000001</v>
      </c>
      <c r="I29" s="22">
        <v>0.0332</v>
      </c>
      <c r="J29" s="23">
        <v>0.0513</v>
      </c>
      <c r="K29" s="25">
        <f t="shared" si="0"/>
        <v>0.018099999999999998</v>
      </c>
    </row>
    <row r="30" spans="1:11" ht="12.75">
      <c r="A30" s="54"/>
      <c r="B30" s="8" t="s">
        <v>3</v>
      </c>
      <c r="C30" s="26">
        <v>5.716713928269231</v>
      </c>
      <c r="D30" s="27">
        <v>2.5842359352766926</v>
      </c>
      <c r="E30" s="28">
        <f t="shared" si="1"/>
        <v>-3.132477992992538</v>
      </c>
      <c r="F30" s="26">
        <v>2.9954312130062086</v>
      </c>
      <c r="G30" s="27">
        <v>1.9792104541537048</v>
      </c>
      <c r="H30" s="28">
        <f t="shared" si="2"/>
        <v>-1.0162207588525038</v>
      </c>
      <c r="I30" s="26">
        <v>1.1940016664624344</v>
      </c>
      <c r="J30" s="27">
        <v>1.5103258324077802</v>
      </c>
      <c r="K30" s="29">
        <f t="shared" si="0"/>
        <v>0.31632416594534574</v>
      </c>
    </row>
    <row r="31" spans="1:11" ht="12.75">
      <c r="A31" s="54"/>
      <c r="B31" s="8" t="s">
        <v>4</v>
      </c>
      <c r="C31" s="26">
        <v>5.60956345974501</v>
      </c>
      <c r="D31" s="27">
        <v>2.1988580977920247</v>
      </c>
      <c r="E31" s="28">
        <f t="shared" si="1"/>
        <v>-3.410705361952985</v>
      </c>
      <c r="F31" s="26">
        <v>3.0385139038269564</v>
      </c>
      <c r="G31" s="27">
        <v>1.8358445651651727</v>
      </c>
      <c r="H31" s="28">
        <f t="shared" si="2"/>
        <v>-1.2026693386617837</v>
      </c>
      <c r="I31" s="26">
        <v>1.1493343614745797</v>
      </c>
      <c r="J31" s="27">
        <v>1.52729212179274</v>
      </c>
      <c r="K31" s="29">
        <f t="shared" si="0"/>
        <v>0.3779577603181603</v>
      </c>
    </row>
    <row r="32" spans="1:11" ht="13.5" thickBot="1">
      <c r="A32" s="55"/>
      <c r="B32" s="9" t="s">
        <v>5</v>
      </c>
      <c r="C32" s="30">
        <f>AVERAGE(C30:C31)</f>
        <v>5.66313869400712</v>
      </c>
      <c r="D32" s="31">
        <f>AVERAGE(D30:D31)</f>
        <v>2.391547016534359</v>
      </c>
      <c r="E32" s="32">
        <f t="shared" si="1"/>
        <v>-3.2715916774727614</v>
      </c>
      <c r="F32" s="30">
        <v>3.0169725584165823</v>
      </c>
      <c r="G32" s="31">
        <v>1.9075275096594386</v>
      </c>
      <c r="H32" s="32">
        <f t="shared" si="2"/>
        <v>-1.1094450487571437</v>
      </c>
      <c r="I32" s="30">
        <f>AVERAGE(I30:I31)</f>
        <v>1.1716680139685072</v>
      </c>
      <c r="J32" s="31">
        <f>AVERAGE(J30:J31)</f>
        <v>1.5188089771002602</v>
      </c>
      <c r="K32" s="33">
        <f t="shared" si="0"/>
        <v>0.347140963131753</v>
      </c>
    </row>
    <row r="33" spans="1:11" ht="12.75">
      <c r="A33" s="56" t="s">
        <v>11</v>
      </c>
      <c r="B33" s="6" t="s">
        <v>2</v>
      </c>
      <c r="C33" s="22">
        <v>-1.6407</v>
      </c>
      <c r="D33" s="23">
        <v>-1.0758</v>
      </c>
      <c r="E33" s="24">
        <f t="shared" si="1"/>
        <v>0.5649</v>
      </c>
      <c r="F33" s="22">
        <v>-1.4922</v>
      </c>
      <c r="G33" s="23">
        <v>-1.2356</v>
      </c>
      <c r="H33" s="24">
        <f t="shared" si="2"/>
        <v>0.25659999999999994</v>
      </c>
      <c r="I33" s="22">
        <v>-1.4536</v>
      </c>
      <c r="J33" s="23">
        <v>-1.4386</v>
      </c>
      <c r="K33" s="25">
        <f t="shared" si="0"/>
        <v>0.014999999999999902</v>
      </c>
    </row>
    <row r="34" spans="1:11" ht="12.75">
      <c r="A34" s="54"/>
      <c r="B34" s="8" t="s">
        <v>3</v>
      </c>
      <c r="C34" s="26">
        <v>-1.849951059467406</v>
      </c>
      <c r="D34" s="27">
        <v>-0.723306735174141</v>
      </c>
      <c r="E34" s="28">
        <f t="shared" si="1"/>
        <v>1.1266443242932649</v>
      </c>
      <c r="F34" s="26">
        <v>-1.9090550542392293</v>
      </c>
      <c r="G34" s="27">
        <v>-1.3927329050154806</v>
      </c>
      <c r="H34" s="28">
        <f t="shared" si="2"/>
        <v>0.5163221492237486</v>
      </c>
      <c r="I34" s="26">
        <v>-1.989120111318324</v>
      </c>
      <c r="J34" s="27">
        <v>-1.8107975226879316</v>
      </c>
      <c r="K34" s="29">
        <f t="shared" si="0"/>
        <v>0.1783225886303923</v>
      </c>
    </row>
    <row r="35" spans="1:11" ht="12.75">
      <c r="A35" s="54"/>
      <c r="B35" s="8" t="s">
        <v>4</v>
      </c>
      <c r="C35" s="26">
        <v>-1.906932084927618</v>
      </c>
      <c r="D35" s="27">
        <v>-0.8487272364119354</v>
      </c>
      <c r="E35" s="28">
        <f t="shared" si="1"/>
        <v>1.0582048485156825</v>
      </c>
      <c r="F35" s="26">
        <v>-2.0437178288606166</v>
      </c>
      <c r="G35" s="27">
        <v>-1.374265741636214</v>
      </c>
      <c r="H35" s="28">
        <f t="shared" si="2"/>
        <v>0.6694520872244025</v>
      </c>
      <c r="I35" s="26">
        <v>-1.9410614674720732</v>
      </c>
      <c r="J35" s="27">
        <v>-1.8100484528008496</v>
      </c>
      <c r="K35" s="29">
        <f t="shared" si="0"/>
        <v>0.13101301467122362</v>
      </c>
    </row>
    <row r="36" spans="1:11" ht="13.5" thickBot="1">
      <c r="A36" s="55"/>
      <c r="B36" s="9" t="s">
        <v>5</v>
      </c>
      <c r="C36" s="30">
        <f>AVERAGE(C34:C35)</f>
        <v>-1.878441572197512</v>
      </c>
      <c r="D36" s="31">
        <f>AVERAGE(D34:D35)</f>
        <v>-0.7860169857930381</v>
      </c>
      <c r="E36" s="32">
        <f t="shared" si="1"/>
        <v>1.092424586404474</v>
      </c>
      <c r="F36" s="30">
        <v>-1.976386441549923</v>
      </c>
      <c r="G36" s="31">
        <v>-1.3834993233258475</v>
      </c>
      <c r="H36" s="32">
        <f t="shared" si="2"/>
        <v>0.5928871182240756</v>
      </c>
      <c r="I36" s="30">
        <f>AVERAGE(I34:I35)</f>
        <v>-1.9650907893951985</v>
      </c>
      <c r="J36" s="31">
        <f>AVERAGE(J34:J35)</f>
        <v>-1.8104229877443907</v>
      </c>
      <c r="K36" s="33">
        <f t="shared" si="0"/>
        <v>0.15466780165080785</v>
      </c>
    </row>
    <row r="37" ht="3.75" customHeight="1"/>
    <row r="38" ht="12.75">
      <c r="A38" s="34" t="s">
        <v>26</v>
      </c>
    </row>
    <row r="39" ht="12.75">
      <c r="A39" s="34" t="s">
        <v>29</v>
      </c>
    </row>
  </sheetData>
  <mergeCells count="7">
    <mergeCell ref="A25:A28"/>
    <mergeCell ref="A29:A32"/>
    <mergeCell ref="A33:A36"/>
    <mergeCell ref="A8:A11"/>
    <mergeCell ref="A13:A16"/>
    <mergeCell ref="A17:A20"/>
    <mergeCell ref="A21:A24"/>
  </mergeCells>
  <printOptions horizontalCentered="1" verticalCentered="1"/>
  <pageMargins left="0.75" right="0.75" top="0.25" bottom="0.5" header="0.25" footer="0.25"/>
  <pageSetup fitToHeight="1" fitToWidth="1" horizontalDpi="600" verticalDpi="600" orientation="landscape" scale="95" r:id="rId1"/>
  <headerFooter alignWithMargins="0">
    <oddFooter>&amp;L&amp;8&amp;F [&amp;A]&amp;R&amp;8&amp;D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workbookViewId="0" topLeftCell="A1">
      <selection activeCell="A1" sqref="A1"/>
    </sheetView>
  </sheetViews>
  <sheetFormatPr defaultColWidth="9.140625" defaultRowHeight="11.25"/>
  <cols>
    <col min="1" max="1" width="12.7109375" style="11" customWidth="1"/>
    <col min="2" max="2" width="16.8515625" style="11" customWidth="1"/>
    <col min="3" max="4" width="11.140625" style="11" customWidth="1"/>
    <col min="5" max="5" width="11.8515625" style="11" customWidth="1"/>
    <col min="6" max="7" width="9.8515625" style="11" customWidth="1"/>
    <col min="8" max="8" width="11.57421875" style="11" customWidth="1"/>
    <col min="9" max="10" width="10.57421875" style="11" customWidth="1"/>
    <col min="11" max="11" width="12.00390625" style="11" customWidth="1"/>
    <col min="12" max="16384" width="9.00390625" style="11" customWidth="1"/>
  </cols>
  <sheetData>
    <row r="1" ht="12.75">
      <c r="A1" s="46" t="s">
        <v>42</v>
      </c>
    </row>
    <row r="3" ht="12.75">
      <c r="A3" s="11" t="s">
        <v>28</v>
      </c>
    </row>
    <row r="4" ht="21" customHeight="1">
      <c r="A4" s="11" t="s">
        <v>16</v>
      </c>
    </row>
    <row r="5" ht="21" customHeight="1">
      <c r="A5" s="11" t="s">
        <v>35</v>
      </c>
    </row>
    <row r="6" ht="6" customHeight="1" thickBot="1"/>
    <row r="7" spans="1:12" s="10" customFormat="1" ht="35.25" customHeight="1" thickBot="1">
      <c r="A7" s="1" t="s">
        <v>0</v>
      </c>
      <c r="B7" s="1" t="s">
        <v>1</v>
      </c>
      <c r="C7" s="2" t="s">
        <v>24</v>
      </c>
      <c r="D7" s="3" t="s">
        <v>25</v>
      </c>
      <c r="E7" s="4" t="s">
        <v>12</v>
      </c>
      <c r="F7" s="2" t="s">
        <v>33</v>
      </c>
      <c r="G7" s="3" t="s">
        <v>34</v>
      </c>
      <c r="H7" s="4" t="s">
        <v>32</v>
      </c>
      <c r="I7" s="2" t="s">
        <v>14</v>
      </c>
      <c r="J7" s="3" t="s">
        <v>15</v>
      </c>
      <c r="K7" s="5" t="s">
        <v>13</v>
      </c>
      <c r="L7" s="12"/>
    </row>
    <row r="8" spans="1:11" ht="12.75">
      <c r="A8" s="53" t="s">
        <v>17</v>
      </c>
      <c r="B8" s="6" t="s">
        <v>2</v>
      </c>
      <c r="C8" s="13">
        <v>0.627336</v>
      </c>
      <c r="D8" s="14">
        <v>0.6275505</v>
      </c>
      <c r="E8" s="15">
        <f>D8-C8</f>
        <v>0.00021450000000000635</v>
      </c>
      <c r="F8" s="13">
        <v>0.6262567</v>
      </c>
      <c r="G8" s="14">
        <v>0.6265227</v>
      </c>
      <c r="H8" s="15">
        <f>G8-F8</f>
        <v>0.00026599999999998847</v>
      </c>
      <c r="I8" s="13">
        <v>0.5863321</v>
      </c>
      <c r="J8" s="14">
        <v>0.5882926</v>
      </c>
      <c r="K8" s="16">
        <f>J8-I8</f>
        <v>0.0019605000000000317</v>
      </c>
    </row>
    <row r="9" spans="1:11" ht="12.75">
      <c r="A9" s="54"/>
      <c r="B9" s="8" t="s">
        <v>3</v>
      </c>
      <c r="C9" s="17">
        <v>0.6231310566665117</v>
      </c>
      <c r="D9" s="18">
        <v>0.6281162460401525</v>
      </c>
      <c r="E9" s="19">
        <f>D9-C9</f>
        <v>0.004985189373640786</v>
      </c>
      <c r="F9" s="17">
        <v>0.6270336297064999</v>
      </c>
      <c r="G9" s="18">
        <v>0.6291586312142385</v>
      </c>
      <c r="H9" s="19">
        <f>G9-F9</f>
        <v>0.002125001507738644</v>
      </c>
      <c r="I9" s="17">
        <v>0.587384232265002</v>
      </c>
      <c r="J9" s="18">
        <v>0.5878374246970491</v>
      </c>
      <c r="K9" s="20">
        <f>J9-I9</f>
        <v>0.00045319243204711146</v>
      </c>
    </row>
    <row r="10" spans="1:11" ht="12.75">
      <c r="A10" s="54"/>
      <c r="B10" s="8" t="s">
        <v>4</v>
      </c>
      <c r="C10" s="17">
        <v>0.6246631912771847</v>
      </c>
      <c r="D10" s="18">
        <v>0.6299792632253031</v>
      </c>
      <c r="E10" s="19">
        <f>D10-C10</f>
        <v>0.005316071948118339</v>
      </c>
      <c r="F10" s="17">
        <v>0.6271106708199704</v>
      </c>
      <c r="G10" s="18">
        <v>0.6274461164525461</v>
      </c>
      <c r="H10" s="19">
        <f>G10-F10</f>
        <v>0.0003354456325757038</v>
      </c>
      <c r="I10" s="17">
        <v>0.5874158298202808</v>
      </c>
      <c r="J10" s="18">
        <v>0.5879330107499826</v>
      </c>
      <c r="K10" s="20">
        <f>J10-I10</f>
        <v>0.000517180929701766</v>
      </c>
    </row>
    <row r="11" spans="1:11" ht="12.75">
      <c r="A11" s="54"/>
      <c r="B11" s="7" t="s">
        <v>5</v>
      </c>
      <c r="C11" s="35">
        <f>AVERAGE(C9:C10)</f>
        <v>0.6238971239718483</v>
      </c>
      <c r="D11" s="36">
        <f>AVERAGE(D9:D10)</f>
        <v>0.6290477546327278</v>
      </c>
      <c r="E11" s="37">
        <f>D11-C11</f>
        <v>0.005150630660879507</v>
      </c>
      <c r="F11" s="35">
        <v>0.6270721502632352</v>
      </c>
      <c r="G11" s="36">
        <v>0.6283023738333924</v>
      </c>
      <c r="H11" s="37">
        <f>G11-F11</f>
        <v>0.0012302235701572295</v>
      </c>
      <c r="I11" s="35">
        <f>AVERAGE(I9:I10)</f>
        <v>0.5874000310426415</v>
      </c>
      <c r="J11" s="36">
        <f>AVERAGE(J9:J10)</f>
        <v>0.5878852177235159</v>
      </c>
      <c r="K11" s="38">
        <f>J11-I11</f>
        <v>0.0004851866808743832</v>
      </c>
    </row>
    <row r="12" spans="1:11" s="39" customFormat="1" ht="13.5" thickBot="1">
      <c r="A12" s="9"/>
      <c r="B12" s="7"/>
      <c r="C12" s="35"/>
      <c r="D12" s="36" t="s">
        <v>36</v>
      </c>
      <c r="E12" s="37">
        <f>(C11+D11)/2*0.6</f>
        <v>0.3758834635813728</v>
      </c>
      <c r="F12" s="35"/>
      <c r="G12" s="36" t="s">
        <v>36</v>
      </c>
      <c r="H12" s="37">
        <f>(F11+G11)/2*1.2</f>
        <v>0.7532247144579766</v>
      </c>
      <c r="I12" s="35"/>
      <c r="J12" s="36" t="s">
        <v>36</v>
      </c>
      <c r="K12" s="37">
        <f>(I11+J11)/2*6</f>
        <v>3.525855746298472</v>
      </c>
    </row>
    <row r="13" spans="1:11" ht="12.75">
      <c r="A13" s="53" t="s">
        <v>23</v>
      </c>
      <c r="B13" s="6" t="s">
        <v>2</v>
      </c>
      <c r="C13" s="22">
        <v>-2.299</v>
      </c>
      <c r="D13" s="23">
        <v>-1.9633</v>
      </c>
      <c r="E13" s="24">
        <f>D13-C13</f>
        <v>0.3356999999999999</v>
      </c>
      <c r="F13" s="22">
        <v>-2.3412</v>
      </c>
      <c r="G13" s="23">
        <v>-2.2144</v>
      </c>
      <c r="H13" s="24">
        <f>G13-F13</f>
        <v>0.12680000000000025</v>
      </c>
      <c r="I13" s="22">
        <v>-2.6097</v>
      </c>
      <c r="J13" s="23">
        <v>-2.1518</v>
      </c>
      <c r="K13" s="25">
        <f>J13-I13</f>
        <v>0.4579</v>
      </c>
    </row>
    <row r="14" spans="1:11" ht="12.75">
      <c r="A14" s="54"/>
      <c r="B14" s="8" t="s">
        <v>3</v>
      </c>
      <c r="C14" s="26">
        <v>-1.6556515343811067</v>
      </c>
      <c r="D14" s="27">
        <v>-12.729739076456665</v>
      </c>
      <c r="E14" s="28">
        <f aca="true" t="shared" si="0" ref="E14:E36">D14-C14</f>
        <v>-11.074087542075558</v>
      </c>
      <c r="F14" s="26">
        <v>-1.3895081199866963</v>
      </c>
      <c r="G14" s="27">
        <v>-7.239503734269289</v>
      </c>
      <c r="H14" s="28">
        <f aca="true" t="shared" si="1" ref="H14:H36">G14-F14</f>
        <v>-5.849995614282593</v>
      </c>
      <c r="I14" s="26">
        <v>-1.266951443294947</v>
      </c>
      <c r="J14" s="27">
        <v>-1.8939774191439505</v>
      </c>
      <c r="K14" s="29">
        <f aca="true" t="shared" si="2" ref="K14:K36">J14-I14</f>
        <v>-0.6270259758490035</v>
      </c>
    </row>
    <row r="15" spans="1:11" ht="12.75">
      <c r="A15" s="54"/>
      <c r="B15" s="8" t="s">
        <v>4</v>
      </c>
      <c r="C15" s="26">
        <v>-2.0474646654306814</v>
      </c>
      <c r="D15" s="27">
        <v>-14.641214514479529</v>
      </c>
      <c r="E15" s="28">
        <f t="shared" si="0"/>
        <v>-12.593749849048848</v>
      </c>
      <c r="F15" s="26">
        <v>-1.3524211541602031</v>
      </c>
      <c r="G15" s="27">
        <v>-7.977443768249452</v>
      </c>
      <c r="H15" s="28">
        <f t="shared" si="1"/>
        <v>-6.625022614089248</v>
      </c>
      <c r="I15" s="26">
        <v>-1.0213732814588794</v>
      </c>
      <c r="J15" s="27">
        <v>-1.7041432801028091</v>
      </c>
      <c r="K15" s="29">
        <f t="shared" si="2"/>
        <v>-0.6827699986439297</v>
      </c>
    </row>
    <row r="16" spans="1:11" ht="13.5" thickBot="1">
      <c r="A16" s="55"/>
      <c r="B16" s="9" t="s">
        <v>5</v>
      </c>
      <c r="C16" s="30">
        <f>AVERAGE(C14:C15)</f>
        <v>-1.851558099905894</v>
      </c>
      <c r="D16" s="31">
        <f>AVERAGE(D14:D15)</f>
        <v>-13.685476795468098</v>
      </c>
      <c r="E16" s="32">
        <f t="shared" si="0"/>
        <v>-11.833918695562204</v>
      </c>
      <c r="F16" s="30">
        <v>-1.3709646370734498</v>
      </c>
      <c r="G16" s="31">
        <v>-7.60847375125937</v>
      </c>
      <c r="H16" s="32">
        <f t="shared" si="1"/>
        <v>-6.2375091141859205</v>
      </c>
      <c r="I16" s="30">
        <f>AVERAGE(I14:I15)</f>
        <v>-1.144162362376913</v>
      </c>
      <c r="J16" s="31">
        <f>AVERAGE(J14:J15)</f>
        <v>-1.79906034962338</v>
      </c>
      <c r="K16" s="33">
        <f t="shared" si="2"/>
        <v>-0.6548979872464669</v>
      </c>
    </row>
    <row r="17" spans="1:11" ht="12.75">
      <c r="A17" s="53" t="s">
        <v>18</v>
      </c>
      <c r="B17" s="6" t="s">
        <v>2</v>
      </c>
      <c r="C17" s="22">
        <v>0.1377</v>
      </c>
      <c r="D17" s="23">
        <v>-0.186</v>
      </c>
      <c r="E17" s="24">
        <f t="shared" si="0"/>
        <v>-0.3237</v>
      </c>
      <c r="F17" s="22">
        <v>0.2132</v>
      </c>
      <c r="G17" s="23">
        <v>0.0361</v>
      </c>
      <c r="H17" s="24">
        <f t="shared" si="1"/>
        <v>-0.1771</v>
      </c>
      <c r="I17" s="22">
        <v>0.4213</v>
      </c>
      <c r="J17" s="23">
        <v>0.2565</v>
      </c>
      <c r="K17" s="25">
        <f t="shared" si="2"/>
        <v>-0.1648</v>
      </c>
    </row>
    <row r="18" spans="1:11" ht="12.75">
      <c r="A18" s="54"/>
      <c r="B18" s="8" t="s">
        <v>3</v>
      </c>
      <c r="C18" s="26">
        <v>-3.804793269922569</v>
      </c>
      <c r="D18" s="27">
        <v>0.31331251541873284</v>
      </c>
      <c r="E18" s="28">
        <f t="shared" si="0"/>
        <v>4.118105785341301</v>
      </c>
      <c r="F18" s="26">
        <v>-2.2087313802002986</v>
      </c>
      <c r="G18" s="27">
        <v>-0.46884948264716214</v>
      </c>
      <c r="H18" s="28">
        <f t="shared" si="1"/>
        <v>1.7398818975531365</v>
      </c>
      <c r="I18" s="26">
        <v>-1.0788838953858166</v>
      </c>
      <c r="J18" s="27">
        <v>-1.2288592007641865</v>
      </c>
      <c r="K18" s="29">
        <f t="shared" si="2"/>
        <v>-0.1499753053783699</v>
      </c>
    </row>
    <row r="19" spans="1:11" ht="12.75">
      <c r="A19" s="54"/>
      <c r="B19" s="8" t="s">
        <v>4</v>
      </c>
      <c r="C19" s="26">
        <v>-3.5431603450430145</v>
      </c>
      <c r="D19" s="27">
        <v>0.427721629476226</v>
      </c>
      <c r="E19" s="28">
        <f t="shared" si="0"/>
        <v>3.9708819745192403</v>
      </c>
      <c r="F19" s="26">
        <v>-2.154277265659924</v>
      </c>
      <c r="G19" s="27">
        <v>-0.40954165890595307</v>
      </c>
      <c r="H19" s="28">
        <f t="shared" si="1"/>
        <v>1.7447356067539708</v>
      </c>
      <c r="I19" s="26">
        <v>-1.1093937364213236</v>
      </c>
      <c r="J19" s="27">
        <v>-1.208566200651119</v>
      </c>
      <c r="K19" s="29">
        <f t="shared" si="2"/>
        <v>-0.09917246422979553</v>
      </c>
    </row>
    <row r="20" spans="1:11" ht="13.5" thickBot="1">
      <c r="A20" s="55"/>
      <c r="B20" s="9" t="s">
        <v>5</v>
      </c>
      <c r="C20" s="30">
        <f>AVERAGE(C18:C19)</f>
        <v>-3.6739768074827914</v>
      </c>
      <c r="D20" s="31">
        <f>AVERAGE(D18:D19)</f>
        <v>0.37051707244747945</v>
      </c>
      <c r="E20" s="32">
        <f t="shared" si="0"/>
        <v>4.044493879930271</v>
      </c>
      <c r="F20" s="30">
        <v>-2.1815043229301114</v>
      </c>
      <c r="G20" s="31">
        <v>-0.4391955707765576</v>
      </c>
      <c r="H20" s="32">
        <f t="shared" si="1"/>
        <v>1.7423087521535539</v>
      </c>
      <c r="I20" s="30">
        <f>AVERAGE(I18:I19)</f>
        <v>-1.09413881590357</v>
      </c>
      <c r="J20" s="31">
        <f>AVERAGE(J18:J19)</f>
        <v>-1.2187127007076528</v>
      </c>
      <c r="K20" s="33">
        <f t="shared" si="2"/>
        <v>-0.12457388480408271</v>
      </c>
    </row>
    <row r="21" spans="1:11" ht="12.75">
      <c r="A21" s="53" t="s">
        <v>19</v>
      </c>
      <c r="B21" s="6" t="s">
        <v>2</v>
      </c>
      <c r="C21" s="22">
        <v>-0.6459</v>
      </c>
      <c r="D21" s="23">
        <v>-0.6397</v>
      </c>
      <c r="E21" s="24">
        <f t="shared" si="0"/>
        <v>0.006199999999999983</v>
      </c>
      <c r="F21" s="22">
        <v>-0.6507</v>
      </c>
      <c r="G21" s="23">
        <v>-0.6126</v>
      </c>
      <c r="H21" s="24">
        <f t="shared" si="1"/>
        <v>0.03809999999999991</v>
      </c>
      <c r="I21" s="22">
        <v>-0.7369</v>
      </c>
      <c r="J21" s="23">
        <v>-0.767</v>
      </c>
      <c r="K21" s="25">
        <f t="shared" si="2"/>
        <v>-0.030100000000000016</v>
      </c>
    </row>
    <row r="22" spans="1:11" ht="12.75">
      <c r="A22" s="54"/>
      <c r="B22" s="8" t="s">
        <v>3</v>
      </c>
      <c r="C22" s="26">
        <v>2.031949291951309</v>
      </c>
      <c r="D22" s="27">
        <v>-1.0397944106445058</v>
      </c>
      <c r="E22" s="28">
        <f t="shared" si="0"/>
        <v>-3.071743702595815</v>
      </c>
      <c r="F22" s="26">
        <v>0.8578842221729881</v>
      </c>
      <c r="G22" s="27">
        <v>-0.43920730210559134</v>
      </c>
      <c r="H22" s="28">
        <f t="shared" si="1"/>
        <v>-1.2970915242785794</v>
      </c>
      <c r="I22" s="26">
        <v>0.33984740972361266</v>
      </c>
      <c r="J22" s="27">
        <v>0.017045573239386966</v>
      </c>
      <c r="K22" s="29">
        <f t="shared" si="2"/>
        <v>-0.32280183648422567</v>
      </c>
    </row>
    <row r="23" spans="1:11" ht="12.75">
      <c r="A23" s="54"/>
      <c r="B23" s="8" t="s">
        <v>4</v>
      </c>
      <c r="C23" s="26">
        <v>1.9717518151287232</v>
      </c>
      <c r="D23" s="27">
        <v>-0.17966174193730555</v>
      </c>
      <c r="E23" s="28">
        <f t="shared" si="0"/>
        <v>-2.1514135570660287</v>
      </c>
      <c r="F23" s="26">
        <v>0.9249265506035759</v>
      </c>
      <c r="G23" s="27">
        <v>-0.009503450628401284</v>
      </c>
      <c r="H23" s="28">
        <f t="shared" si="1"/>
        <v>-0.9344300012319772</v>
      </c>
      <c r="I23" s="26">
        <v>0.19954039790367228</v>
      </c>
      <c r="J23" s="27">
        <v>-0.07894657075555425</v>
      </c>
      <c r="K23" s="29">
        <f t="shared" si="2"/>
        <v>-0.2784869686592265</v>
      </c>
    </row>
    <row r="24" spans="1:11" ht="13.5" thickBot="1">
      <c r="A24" s="55"/>
      <c r="B24" s="9" t="s">
        <v>5</v>
      </c>
      <c r="C24" s="30">
        <f>AVERAGE(C22:C23)</f>
        <v>2.001850553540016</v>
      </c>
      <c r="D24" s="31">
        <f>AVERAGE(D22:D23)</f>
        <v>-0.6097280762909056</v>
      </c>
      <c r="E24" s="32">
        <f t="shared" si="0"/>
        <v>-2.611578629830922</v>
      </c>
      <c r="F24" s="30">
        <v>0.891405386388282</v>
      </c>
      <c r="G24" s="31">
        <v>-0.22435537636699632</v>
      </c>
      <c r="H24" s="32">
        <f t="shared" si="1"/>
        <v>-1.1157607627552784</v>
      </c>
      <c r="I24" s="30">
        <f>AVERAGE(I22:I23)</f>
        <v>0.26969390381364244</v>
      </c>
      <c r="J24" s="31">
        <f>AVERAGE(J22:J23)</f>
        <v>-0.030950498758083644</v>
      </c>
      <c r="K24" s="33">
        <f t="shared" si="2"/>
        <v>-0.3006444025717261</v>
      </c>
    </row>
    <row r="25" spans="1:11" ht="12.75">
      <c r="A25" s="53" t="s">
        <v>20</v>
      </c>
      <c r="B25" s="6" t="s">
        <v>2</v>
      </c>
      <c r="C25" s="22">
        <v>-0.4559</v>
      </c>
      <c r="D25" s="23">
        <v>-0.7914</v>
      </c>
      <c r="E25" s="24">
        <f t="shared" si="0"/>
        <v>-0.33549999999999996</v>
      </c>
      <c r="F25" s="22">
        <v>-0.4307</v>
      </c>
      <c r="G25" s="23">
        <v>-0.5962</v>
      </c>
      <c r="H25" s="24">
        <f t="shared" si="1"/>
        <v>-0.16549999999999992</v>
      </c>
      <c r="I25" s="22">
        <v>-0.4752</v>
      </c>
      <c r="J25" s="23">
        <v>-0.4722</v>
      </c>
      <c r="K25" s="25">
        <f t="shared" si="2"/>
        <v>0.0030000000000000027</v>
      </c>
    </row>
    <row r="26" spans="1:11" ht="12.75">
      <c r="A26" s="54"/>
      <c r="B26" s="8" t="s">
        <v>3</v>
      </c>
      <c r="C26" s="26">
        <v>0.6749210141615267</v>
      </c>
      <c r="D26" s="27">
        <v>-0.9515583335925991</v>
      </c>
      <c r="E26" s="28">
        <f t="shared" si="0"/>
        <v>-1.6264793477541257</v>
      </c>
      <c r="F26" s="26">
        <v>0.010343771972135636</v>
      </c>
      <c r="G26" s="27">
        <v>-0.7568116815208599</v>
      </c>
      <c r="H26" s="28">
        <f t="shared" si="1"/>
        <v>-0.7671554534929955</v>
      </c>
      <c r="I26" s="26">
        <v>-0.8590385685108691</v>
      </c>
      <c r="J26" s="27">
        <v>-0.6955101680563923</v>
      </c>
      <c r="K26" s="29">
        <f t="shared" si="2"/>
        <v>0.1635284004544768</v>
      </c>
    </row>
    <row r="27" spans="1:11" ht="12.75">
      <c r="A27" s="54"/>
      <c r="B27" s="8" t="s">
        <v>4</v>
      </c>
      <c r="C27" s="26">
        <v>0.40369470903924326</v>
      </c>
      <c r="D27" s="27">
        <v>-1.0191172154143537</v>
      </c>
      <c r="E27" s="28">
        <f t="shared" si="0"/>
        <v>-1.422811924453597</v>
      </c>
      <c r="F27" s="26">
        <v>-0.27160282379862905</v>
      </c>
      <c r="G27" s="27">
        <v>-0.7766146243314286</v>
      </c>
      <c r="H27" s="28">
        <f t="shared" si="1"/>
        <v>-0.5050118005327995</v>
      </c>
      <c r="I27" s="26">
        <v>-0.7898996594230654</v>
      </c>
      <c r="J27" s="27">
        <v>-0.6829692788611326</v>
      </c>
      <c r="K27" s="29">
        <f t="shared" si="2"/>
        <v>0.10693038056193283</v>
      </c>
    </row>
    <row r="28" spans="1:11" ht="13.5" thickBot="1">
      <c r="A28" s="55"/>
      <c r="B28" s="9" t="s">
        <v>5</v>
      </c>
      <c r="C28" s="30">
        <f>AVERAGE(C26:C27)</f>
        <v>0.539307861600385</v>
      </c>
      <c r="D28" s="31">
        <f>AVERAGE(D26:D27)</f>
        <v>-0.9853377745034764</v>
      </c>
      <c r="E28" s="32">
        <f t="shared" si="0"/>
        <v>-1.5246456361038614</v>
      </c>
      <c r="F28" s="30">
        <v>-0.1306295259132467</v>
      </c>
      <c r="G28" s="31">
        <v>-0.7667131529261442</v>
      </c>
      <c r="H28" s="32">
        <f t="shared" si="1"/>
        <v>-0.6360836270128974</v>
      </c>
      <c r="I28" s="30">
        <f>AVERAGE(I26:I27)</f>
        <v>-0.8244691139669673</v>
      </c>
      <c r="J28" s="31">
        <f>AVERAGE(J26:J27)</f>
        <v>-0.6892397234587624</v>
      </c>
      <c r="K28" s="33">
        <f t="shared" si="2"/>
        <v>0.13522939050820493</v>
      </c>
    </row>
    <row r="29" spans="1:11" ht="12.75">
      <c r="A29" s="53" t="s">
        <v>21</v>
      </c>
      <c r="B29" s="6" t="s">
        <v>2</v>
      </c>
      <c r="C29" s="22">
        <v>-0.0762</v>
      </c>
      <c r="D29" s="23">
        <v>0.0181</v>
      </c>
      <c r="E29" s="24">
        <f t="shared" si="0"/>
        <v>0.09430000000000001</v>
      </c>
      <c r="F29" s="22">
        <v>-0.0854</v>
      </c>
      <c r="G29" s="23">
        <v>-0.0461</v>
      </c>
      <c r="H29" s="24">
        <f t="shared" si="1"/>
        <v>0.0393</v>
      </c>
      <c r="I29" s="22">
        <v>-0.0901</v>
      </c>
      <c r="J29" s="23">
        <v>-0.0706</v>
      </c>
      <c r="K29" s="25">
        <f t="shared" si="2"/>
        <v>0.019500000000000003</v>
      </c>
    </row>
    <row r="30" spans="1:11" ht="12.75">
      <c r="A30" s="54"/>
      <c r="B30" s="8" t="s">
        <v>3</v>
      </c>
      <c r="C30" s="26">
        <v>-5.887344261945087</v>
      </c>
      <c r="D30" s="27">
        <v>-6.243737733077424</v>
      </c>
      <c r="E30" s="28">
        <f t="shared" si="0"/>
        <v>-0.3563934711323373</v>
      </c>
      <c r="F30" s="26">
        <v>-3.1014368422458607</v>
      </c>
      <c r="G30" s="27">
        <v>-3.7425822234749075</v>
      </c>
      <c r="H30" s="28">
        <f t="shared" si="1"/>
        <v>-0.6411453812290469</v>
      </c>
      <c r="I30" s="26">
        <v>-1.3660006182158546</v>
      </c>
      <c r="J30" s="27">
        <v>-1.5070232422600212</v>
      </c>
      <c r="K30" s="29">
        <f t="shared" si="2"/>
        <v>-0.14102262404416654</v>
      </c>
    </row>
    <row r="31" spans="1:11" ht="12.75">
      <c r="A31" s="54"/>
      <c r="B31" s="8" t="s">
        <v>4</v>
      </c>
      <c r="C31" s="26">
        <v>-6.653436353019514</v>
      </c>
      <c r="D31" s="27">
        <v>-7.477194734150368</v>
      </c>
      <c r="E31" s="28">
        <f t="shared" si="0"/>
        <v>-0.8237583811308538</v>
      </c>
      <c r="F31" s="26">
        <v>-3.302623001814575</v>
      </c>
      <c r="G31" s="27">
        <v>-4.0423225911164264</v>
      </c>
      <c r="H31" s="28">
        <f t="shared" si="1"/>
        <v>-0.7396995893018516</v>
      </c>
      <c r="I31" s="26">
        <v>-1.199366394031775</v>
      </c>
      <c r="J31" s="27">
        <v>-1.4022726472254081</v>
      </c>
      <c r="K31" s="29">
        <f t="shared" si="2"/>
        <v>-0.2029062531936332</v>
      </c>
    </row>
    <row r="32" spans="1:11" ht="13.5" thickBot="1">
      <c r="A32" s="55"/>
      <c r="B32" s="9" t="s">
        <v>5</v>
      </c>
      <c r="C32" s="30">
        <f>AVERAGE(C30:C31)</f>
        <v>-6.2703903074823</v>
      </c>
      <c r="D32" s="31">
        <f>AVERAGE(D30:D31)</f>
        <v>-6.860466233613896</v>
      </c>
      <c r="E32" s="32">
        <f t="shared" si="0"/>
        <v>-0.590075926131596</v>
      </c>
      <c r="F32" s="30">
        <v>-3.202029922030218</v>
      </c>
      <c r="G32" s="31">
        <v>-3.892452407295667</v>
      </c>
      <c r="H32" s="32">
        <f t="shared" si="1"/>
        <v>-0.690422485265449</v>
      </c>
      <c r="I32" s="30">
        <f>AVERAGE(I30:I31)</f>
        <v>-1.2826835061238149</v>
      </c>
      <c r="J32" s="31">
        <f>AVERAGE(J30:J31)</f>
        <v>-1.4546479447427147</v>
      </c>
      <c r="K32" s="33">
        <f t="shared" si="2"/>
        <v>-0.17196443861889987</v>
      </c>
    </row>
    <row r="33" spans="1:11" ht="12.75">
      <c r="A33" s="56" t="s">
        <v>22</v>
      </c>
      <c r="B33" s="6" t="s">
        <v>2</v>
      </c>
      <c r="C33" s="22">
        <v>0.0083</v>
      </c>
      <c r="D33" s="23">
        <v>-0.0226</v>
      </c>
      <c r="E33" s="24">
        <f t="shared" si="0"/>
        <v>-0.030899999999999997</v>
      </c>
      <c r="F33" s="22">
        <v>0.0186</v>
      </c>
      <c r="G33" s="23">
        <v>0.0001</v>
      </c>
      <c r="H33" s="24">
        <f t="shared" si="1"/>
        <v>-0.0185</v>
      </c>
      <c r="I33" s="22">
        <v>0.0286</v>
      </c>
      <c r="J33" s="23">
        <v>0.0221</v>
      </c>
      <c r="K33" s="25">
        <f t="shared" si="2"/>
        <v>-0.006499999999999999</v>
      </c>
    </row>
    <row r="34" spans="1:11" ht="12.75">
      <c r="A34" s="54"/>
      <c r="B34" s="8" t="s">
        <v>3</v>
      </c>
      <c r="C34" s="26">
        <v>-7.086332134185311</v>
      </c>
      <c r="D34" s="27">
        <v>-1.9149046452768883</v>
      </c>
      <c r="E34" s="28">
        <f t="shared" si="0"/>
        <v>5.171427488908423</v>
      </c>
      <c r="F34" s="26">
        <v>-4.0733998345405125</v>
      </c>
      <c r="G34" s="27">
        <v>-1.8814663975327937</v>
      </c>
      <c r="H34" s="28">
        <f t="shared" si="1"/>
        <v>2.1919334370077186</v>
      </c>
      <c r="I34" s="26">
        <v>-1.7026532633858273</v>
      </c>
      <c r="J34" s="27">
        <v>-2.072542156456348</v>
      </c>
      <c r="K34" s="29">
        <f t="shared" si="2"/>
        <v>-0.36988889307052086</v>
      </c>
    </row>
    <row r="35" spans="1:11" ht="12.75">
      <c r="A35" s="54"/>
      <c r="B35" s="8" t="s">
        <v>4</v>
      </c>
      <c r="C35" s="26">
        <v>-7.340485886559951</v>
      </c>
      <c r="D35" s="27">
        <v>-1.6685962126025726</v>
      </c>
      <c r="E35" s="28">
        <f t="shared" si="0"/>
        <v>5.671889673957378</v>
      </c>
      <c r="F35" s="26">
        <v>-4.158995629739386</v>
      </c>
      <c r="G35" s="27">
        <v>-1.7841736254360998</v>
      </c>
      <c r="H35" s="28">
        <f t="shared" si="1"/>
        <v>2.374822004303286</v>
      </c>
      <c r="I35" s="26">
        <v>-1.6871105337418093</v>
      </c>
      <c r="J35" s="27">
        <v>-2.0841147939395177</v>
      </c>
      <c r="K35" s="29">
        <f t="shared" si="2"/>
        <v>-0.3970042601977084</v>
      </c>
    </row>
    <row r="36" spans="1:11" ht="13.5" thickBot="1">
      <c r="A36" s="55"/>
      <c r="B36" s="9" t="s">
        <v>5</v>
      </c>
      <c r="C36" s="30">
        <f>AVERAGE(C34:C35)</f>
        <v>-7.213409010372631</v>
      </c>
      <c r="D36" s="31">
        <f>AVERAGE(D34:D35)</f>
        <v>-1.7917504289397304</v>
      </c>
      <c r="E36" s="32">
        <f t="shared" si="0"/>
        <v>5.421658581432901</v>
      </c>
      <c r="F36" s="30">
        <v>-4.116197732139949</v>
      </c>
      <c r="G36" s="31">
        <v>-1.8328200114844466</v>
      </c>
      <c r="H36" s="32">
        <f t="shared" si="1"/>
        <v>2.2833777206555026</v>
      </c>
      <c r="I36" s="30">
        <f>AVERAGE(I34:I35)</f>
        <v>-1.6948818985638183</v>
      </c>
      <c r="J36" s="31">
        <f>AVERAGE(J34:J35)</f>
        <v>-2.078328475197933</v>
      </c>
      <c r="K36" s="33">
        <f t="shared" si="2"/>
        <v>-0.38344657663411463</v>
      </c>
    </row>
    <row r="37" ht="3.75" customHeight="1"/>
    <row r="38" ht="12.75">
      <c r="A38" s="34" t="s">
        <v>26</v>
      </c>
    </row>
    <row r="39" ht="12.75">
      <c r="A39" s="34" t="s">
        <v>29</v>
      </c>
    </row>
  </sheetData>
  <mergeCells count="7">
    <mergeCell ref="A25:A28"/>
    <mergeCell ref="A29:A32"/>
    <mergeCell ref="A33:A36"/>
    <mergeCell ref="A8:A11"/>
    <mergeCell ref="A13:A16"/>
    <mergeCell ref="A17:A20"/>
    <mergeCell ref="A21:A24"/>
  </mergeCells>
  <printOptions horizontalCentered="1" verticalCentered="1"/>
  <pageMargins left="0.75" right="0.75" top="0.25" bottom="0.5" header="0.25" footer="0.25"/>
  <pageSetup fitToHeight="1" fitToWidth="1" horizontalDpi="600" verticalDpi="600" orientation="landscape" scale="95" r:id="rId1"/>
  <headerFooter alignWithMargins="0">
    <oddFooter>&amp;L&amp;8&amp;F [&amp;A]&amp;R&amp;8&amp;D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Brookhaven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Animesh K. Jain</dc:creator>
  <cp:keywords/>
  <dc:description/>
  <cp:lastModifiedBy>Martin Wilson</cp:lastModifiedBy>
  <cp:lastPrinted>2005-03-09T14:59:51Z</cp:lastPrinted>
  <dcterms:created xsi:type="dcterms:W3CDTF">2002-01-08T14:02:49Z</dcterms:created>
  <dcterms:modified xsi:type="dcterms:W3CDTF">2005-09-10T13:43:37Z</dcterms:modified>
  <cp:category/>
  <cp:version/>
  <cp:contentType/>
  <cp:contentStatus/>
</cp:coreProperties>
</file>